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FC8BB7E3-BDF4-474A-BCF3-F6997070B8D8}" xr6:coauthVersionLast="47" xr6:coauthVersionMax="47" xr10:uidLastSave="{00000000-0000-0000-0000-000000000000}"/>
  <bookViews>
    <workbookView xWindow="4140" yWindow="495" windowWidth="18000" windowHeight="10950" firstSheet="10" activeTab="12" xr2:uid="{00000000-000D-0000-FFFF-FFFF00000000}"/>
  </bookViews>
  <sheets>
    <sheet name="Governor DEM Primary" sheetId="1" r:id="rId1"/>
    <sheet name="Governor REP Primary" sheetId="115" r:id="rId2"/>
    <sheet name="Lt. Governor DEM Primary" sheetId="2" r:id="rId3"/>
    <sheet name="95th AD DEM Primary" sheetId="14" r:id="rId4"/>
    <sheet name="103rd AD DEM Primary" sheetId="116" r:id="rId5"/>
    <sheet name="106th AD REP Primary" sheetId="117" r:id="rId6"/>
    <sheet name="111th AD DEM Primary" sheetId="101" r:id="rId7"/>
    <sheet name="111th AD REP Primary" sheetId="118" r:id="rId8"/>
    <sheet name="111th AD CON Primary" sheetId="119" r:id="rId9"/>
    <sheet name="111th AD WOR Primary" sheetId="120" r:id="rId10"/>
    <sheet name="116th AD REP Primary" sheetId="122" r:id="rId11"/>
    <sheet name="4-118th JD CON Primary" sheetId="121" r:id="rId12"/>
    <sheet name="4-118th ALT JD CON Primary" sheetId="123" r:id="rId13"/>
  </sheets>
  <definedNames>
    <definedName name="_xlnm.Print_Titles" localSheetId="0">'Governor DEM Primary'!$A:$A,'Governor DEM Primary'!$1:$1</definedName>
    <definedName name="_xlnm.Print_Titles" localSheetId="1">'Governor REP Primary'!$A:$A,'Governor REP Primary'!$1:$1</definedName>
    <definedName name="_xlnm.Print_Titles" localSheetId="2">'Lt. Governor DEM Primary'!$A:$A,'Lt. Governor DEM Primary'!$1:$1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115" l="1"/>
  <c r="BL8" i="115"/>
  <c r="BL9" i="115"/>
  <c r="BD8" i="1"/>
  <c r="D4" i="116"/>
  <c r="D5" i="116"/>
  <c r="D6" i="116"/>
  <c r="D7" i="116"/>
  <c r="D3" i="116"/>
  <c r="C8" i="116"/>
  <c r="B8" i="116"/>
  <c r="C8" i="117"/>
  <c r="B8" i="117"/>
  <c r="D4" i="117"/>
  <c r="D5" i="117"/>
  <c r="D6" i="117"/>
  <c r="D7" i="117"/>
  <c r="D3" i="117"/>
  <c r="D5" i="120"/>
  <c r="D6" i="120"/>
  <c r="D7" i="120"/>
  <c r="D8" i="123"/>
  <c r="D5" i="119"/>
  <c r="D6" i="119"/>
  <c r="D7" i="119"/>
  <c r="D5" i="118"/>
  <c r="D6" i="118"/>
  <c r="D7" i="118"/>
  <c r="D5" i="101"/>
  <c r="D6" i="101"/>
  <c r="D7" i="101"/>
  <c r="C8" i="120"/>
  <c r="B8" i="120"/>
  <c r="C8" i="119"/>
  <c r="B8" i="119"/>
  <c r="C8" i="118"/>
  <c r="B8" i="118"/>
  <c r="C8" i="101"/>
  <c r="B8" i="101"/>
  <c r="F10" i="115"/>
  <c r="E4" i="121"/>
  <c r="E5" i="121"/>
  <c r="E6" i="121"/>
  <c r="E7" i="121"/>
  <c r="E3" i="121"/>
  <c r="D5" i="122"/>
  <c r="D8" i="122" s="1"/>
  <c r="D6" i="122"/>
  <c r="D7" i="122"/>
  <c r="C8" i="122"/>
  <c r="B8" i="122"/>
  <c r="C8" i="123"/>
  <c r="B8" i="123"/>
  <c r="E4" i="123"/>
  <c r="E5" i="123"/>
  <c r="E6" i="123"/>
  <c r="E7" i="123"/>
  <c r="E3" i="123"/>
  <c r="C8" i="121"/>
  <c r="D8" i="121"/>
  <c r="B8" i="121"/>
  <c r="D4" i="14"/>
  <c r="D5" i="14"/>
  <c r="D6" i="14"/>
  <c r="D7" i="14"/>
  <c r="D8" i="14"/>
  <c r="D3" i="14"/>
  <c r="C9" i="14"/>
  <c r="B9" i="14"/>
  <c r="BL5" i="1"/>
  <c r="BL6" i="1"/>
  <c r="BL7" i="1"/>
  <c r="BL8" i="1"/>
  <c r="D9" i="1"/>
  <c r="F9" i="1"/>
  <c r="K9" i="1"/>
  <c r="L9" i="1"/>
  <c r="O9" i="1"/>
  <c r="P9" i="1"/>
  <c r="T9" i="1"/>
  <c r="V9" i="1"/>
  <c r="AA9" i="1"/>
  <c r="AB9" i="1"/>
  <c r="AE9" i="1"/>
  <c r="AF9" i="1"/>
  <c r="AJ9" i="1"/>
  <c r="AL9" i="1"/>
  <c r="AQ9" i="1"/>
  <c r="AR9" i="1"/>
  <c r="AU9" i="1"/>
  <c r="AV9" i="1"/>
  <c r="AZ9" i="1"/>
  <c r="BB9" i="1"/>
  <c r="BG9" i="1"/>
  <c r="BH9" i="1"/>
  <c r="BK9" i="1"/>
  <c r="J9" i="1"/>
  <c r="N9" i="1"/>
  <c r="R9" i="1"/>
  <c r="Z9" i="1"/>
  <c r="AD9" i="1"/>
  <c r="AH9" i="1"/>
  <c r="AP9" i="1"/>
  <c r="AT9" i="1"/>
  <c r="AX9" i="1"/>
  <c r="BF9" i="1"/>
  <c r="BJ9" i="1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C10" i="115"/>
  <c r="D10" i="115"/>
  <c r="E10" i="115"/>
  <c r="G10" i="115"/>
  <c r="H10" i="115"/>
  <c r="I10" i="115"/>
  <c r="J10" i="115"/>
  <c r="K10" i="115"/>
  <c r="L10" i="115"/>
  <c r="M10" i="115"/>
  <c r="N10" i="115"/>
  <c r="O10" i="115"/>
  <c r="P10" i="115"/>
  <c r="Q10" i="115"/>
  <c r="R10" i="115"/>
  <c r="S10" i="115"/>
  <c r="T10" i="115"/>
  <c r="U10" i="115"/>
  <c r="V10" i="115"/>
  <c r="W10" i="115"/>
  <c r="X10" i="115"/>
  <c r="Y10" i="115"/>
  <c r="Z10" i="115"/>
  <c r="AA10" i="115"/>
  <c r="AB10" i="115"/>
  <c r="AC10" i="115"/>
  <c r="AD10" i="115"/>
  <c r="AE10" i="115"/>
  <c r="AF10" i="115"/>
  <c r="AG10" i="115"/>
  <c r="AH10" i="115"/>
  <c r="AI10" i="115"/>
  <c r="AJ10" i="115"/>
  <c r="AK10" i="115"/>
  <c r="AL10" i="115"/>
  <c r="AM10" i="115"/>
  <c r="AN10" i="115"/>
  <c r="AO10" i="115"/>
  <c r="AP10" i="115"/>
  <c r="AQ10" i="115"/>
  <c r="AR10" i="115"/>
  <c r="AS10" i="115"/>
  <c r="AT10" i="115"/>
  <c r="AU10" i="115"/>
  <c r="AV10" i="115"/>
  <c r="AW10" i="115"/>
  <c r="AX10" i="115"/>
  <c r="AY10" i="115"/>
  <c r="AZ10" i="115"/>
  <c r="BA10" i="115"/>
  <c r="BB10" i="115"/>
  <c r="BC10" i="115"/>
  <c r="BD10" i="115"/>
  <c r="BE10" i="115"/>
  <c r="BF10" i="115"/>
  <c r="BG10" i="115"/>
  <c r="BH10" i="115"/>
  <c r="BI10" i="115"/>
  <c r="BJ10" i="115"/>
  <c r="BK10" i="115"/>
  <c r="B10" i="115"/>
  <c r="C9" i="1"/>
  <c r="E9" i="1"/>
  <c r="G9" i="1"/>
  <c r="H9" i="1"/>
  <c r="I9" i="1"/>
  <c r="M9" i="1"/>
  <c r="Q9" i="1"/>
  <c r="S9" i="1"/>
  <c r="U9" i="1"/>
  <c r="W9" i="1"/>
  <c r="X9" i="1"/>
  <c r="Y9" i="1"/>
  <c r="AC9" i="1"/>
  <c r="AG9" i="1"/>
  <c r="AI9" i="1"/>
  <c r="AK9" i="1"/>
  <c r="AM9" i="1"/>
  <c r="AN9" i="1"/>
  <c r="AO9" i="1"/>
  <c r="AS9" i="1"/>
  <c r="AW9" i="1"/>
  <c r="AY9" i="1"/>
  <c r="BA9" i="1"/>
  <c r="BC9" i="1"/>
  <c r="BD9" i="1"/>
  <c r="BE9" i="1"/>
  <c r="BI9" i="1"/>
  <c r="B9" i="1"/>
  <c r="D4" i="122"/>
  <c r="D3" i="122"/>
  <c r="D4" i="120"/>
  <c r="D3" i="120"/>
  <c r="D4" i="119"/>
  <c r="D3" i="119"/>
  <c r="D4" i="118"/>
  <c r="D3" i="118"/>
  <c r="BL4" i="115"/>
  <c r="BL5" i="115"/>
  <c r="BL6" i="115"/>
  <c r="BL3" i="115"/>
  <c r="BL4" i="1"/>
  <c r="D8" i="117" l="1"/>
  <c r="D9" i="14"/>
  <c r="D8" i="116"/>
  <c r="D8" i="120"/>
  <c r="D8" i="119"/>
  <c r="D8" i="118"/>
  <c r="E8" i="121"/>
  <c r="E8" i="123"/>
  <c r="BL10" i="115"/>
  <c r="D4" i="101" l="1"/>
  <c r="D3" i="101" l="1"/>
  <c r="D8" i="101" s="1"/>
  <c r="BL4" i="2" l="1"/>
  <c r="BL3" i="2"/>
  <c r="BL9" i="2" l="1"/>
  <c r="BL3" i="1"/>
  <c r="BL9" i="1" s="1"/>
</calcChain>
</file>

<file path=xl/sharedStrings.xml><?xml version="1.0" encoding="utf-8"?>
<sst xmlns="http://schemas.openxmlformats.org/spreadsheetml/2006/main" count="330" uniqueCount="123">
  <si>
    <t>Total Votes by County</t>
  </si>
  <si>
    <t xml:space="preserve">Total Votes by Candidate </t>
  </si>
  <si>
    <t>Candidate Name (Party)</t>
  </si>
  <si>
    <t>Part of Westchester County Vote Results</t>
  </si>
  <si>
    <t>Columbia County Vote Results</t>
  </si>
  <si>
    <t>Delaware County Vote Results</t>
  </si>
  <si>
    <t>Greene County Vote Results</t>
  </si>
  <si>
    <t>Otsego County Vote Results</t>
  </si>
  <si>
    <t>Schoharie County Vote Results</t>
  </si>
  <si>
    <t>Sullivan County Vote Results</t>
  </si>
  <si>
    <t>Ulster County Vote Results</t>
  </si>
  <si>
    <t>Part of Dutchess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</si>
  <si>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</si>
  <si>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</si>
  <si>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</si>
  <si>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</si>
  <si>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</si>
  <si>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Jefferson County Vote Results</t>
  </si>
  <si>
    <t>Lewis County Vote Results</t>
  </si>
  <si>
    <t>St. Lawrence County Vote Results</t>
  </si>
  <si>
    <t>Warren County Vote Results</t>
  </si>
  <si>
    <t>Washington County Vote Results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</si>
  <si>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</si>
  <si>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</si>
  <si>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</si>
  <si>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</si>
  <si>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</si>
  <si>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</si>
  <si>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</si>
  <si>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</si>
  <si>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</si>
  <si>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Cayuga County Vote Results</t>
  </si>
  <si>
    <t>Onondaga County Vote Results</t>
  </si>
  <si>
    <t>Wayne County Vote Results</t>
  </si>
  <si>
    <t>Albany County Vote Results</t>
  </si>
  <si>
    <t>Broome County Vote Results</t>
  </si>
  <si>
    <t>Chenango County Vote Results</t>
  </si>
  <si>
    <t>Cortland County Vote Results</t>
  </si>
  <si>
    <t>Dutchess County Vote Results</t>
  </si>
  <si>
    <t>Erie County Vote Results</t>
  </si>
  <si>
    <t>Genesee County Vote Results</t>
  </si>
  <si>
    <t>Herkimer County Vote Results</t>
  </si>
  <si>
    <t>Livingston County Vote Results</t>
  </si>
  <si>
    <t>Madison County Vote Results</t>
  </si>
  <si>
    <t>Monroe County Vote Results</t>
  </si>
  <si>
    <t>Montgomery County Vote Results</t>
  </si>
  <si>
    <t>Nassau County Vote Results</t>
  </si>
  <si>
    <t>Niagara County Vote Results</t>
  </si>
  <si>
    <t>Oneida County Vote Results</t>
  </si>
  <si>
    <t>Ontario County Vote Results</t>
  </si>
  <si>
    <t>Orange County Vote Results</t>
  </si>
  <si>
    <t>Orleans County Vote Results</t>
  </si>
  <si>
    <t>Oswego County Vote Results</t>
  </si>
  <si>
    <t>Putnam County Vote Results</t>
  </si>
  <si>
    <t>Rensselaer County Vote Results</t>
  </si>
  <si>
    <t>Rockland County Vote Results</t>
  </si>
  <si>
    <t>Saratoga County Vote Results</t>
  </si>
  <si>
    <t>Schenectady County Vote Results</t>
  </si>
  <si>
    <t>Suffolk County Vote Results</t>
  </si>
  <si>
    <t>Tioga County Vote Results</t>
  </si>
  <si>
    <t>Westchester County Vote Results</t>
  </si>
  <si>
    <t>Wyoming County Vote Results</t>
  </si>
  <si>
    <t>Bronx County Vote Results</t>
  </si>
  <si>
    <t>Kings County Vote Results</t>
  </si>
  <si>
    <t>New York County Vote Results</t>
  </si>
  <si>
    <t>Queens County Vote Results</t>
  </si>
  <si>
    <t>Richmond County Vote Results</t>
  </si>
  <si>
    <t>Kathy C. Hochul (DEM)</t>
  </si>
  <si>
    <t>Part of Ulster County Vote Results</t>
  </si>
  <si>
    <t>Part of Putnam County Vote Results</t>
  </si>
  <si>
    <t>Part of Schenectady County Vote Results</t>
  </si>
  <si>
    <t>Part of Columbia County Vote Results</t>
  </si>
  <si>
    <t>Part of St. Lawrence County Vote Results</t>
  </si>
  <si>
    <t>Governor - Democratic - Primary June 28, 2022</t>
  </si>
  <si>
    <t>Lt. Governor - Democratic - Primary June 28, 2022</t>
  </si>
  <si>
    <t>Jumaane D. Williams (DEM)</t>
  </si>
  <si>
    <t>Thomas R. Suozzi (DEM)</t>
  </si>
  <si>
    <t>Governor - Republican - Primary June 28, 2022</t>
  </si>
  <si>
    <t>Rob Astorino (REP)</t>
  </si>
  <si>
    <t>Andrew Giuliani (REP)</t>
  </si>
  <si>
    <t>Harry Wilson (REP)</t>
  </si>
  <si>
    <t>Lee Zeldin (REP)</t>
  </si>
  <si>
    <t>Antonio Delgado (DEM)</t>
  </si>
  <si>
    <t>Diana Reyna (DEM)</t>
  </si>
  <si>
    <t>Ana Maria Archila (DEM)</t>
  </si>
  <si>
    <t>95th Assembly District - Democrat - Primary June 28, 2022</t>
  </si>
  <si>
    <t>Colin D. Smith (DEM)</t>
  </si>
  <si>
    <t>Dana Levenberg (DEM)</t>
  </si>
  <si>
    <t>Vanessa B. Agudelo (DEM)</t>
  </si>
  <si>
    <t>103rd Assembly District - Democrat - Primary June 28, 2022</t>
  </si>
  <si>
    <t>Sarahana Shrestha (DEM)</t>
  </si>
  <si>
    <t>Kevin A. Cahill (DEM)</t>
  </si>
  <si>
    <t>106th Assembly District - Republican - Primary June 28, 2022</t>
  </si>
  <si>
    <t>Brandon Craig Gaylord (REP)</t>
  </si>
  <si>
    <t>Dean Michael (REP)</t>
  </si>
  <si>
    <t>111th Assembly District - Democratic - Primary June 28, 2022</t>
  </si>
  <si>
    <t>Part of Montgomery County Vote Results</t>
  </si>
  <si>
    <t>Angelo L. Santaarbara (DEM)</t>
  </si>
  <si>
    <t>Justin Chaires (DEM)</t>
  </si>
  <si>
    <t>Joseph C. Mastroianni (REP)</t>
  </si>
  <si>
    <t>Michael Arbige (REP)</t>
  </si>
  <si>
    <t>111th Assembly District - Republican - Primary June 28, 2022</t>
  </si>
  <si>
    <t>111th Assembly District - Conservative - Primary June 28, 2022</t>
  </si>
  <si>
    <t>Angelo L. Santabarbara (CON)</t>
  </si>
  <si>
    <t>Joseph C. Mastrioanni (CON)</t>
  </si>
  <si>
    <t>111th Assembly District - Working Families - Primary June 28, 2022</t>
  </si>
  <si>
    <t>Justin Chaires (WOR)</t>
  </si>
  <si>
    <t>Robert J. Menzies (WOR)</t>
  </si>
  <si>
    <t>116th Assembly District - Republican - Primary June 28, 2022</t>
  </si>
  <si>
    <t>Part of Jefferson County Vote Results</t>
  </si>
  <si>
    <t>Susan M. Duffy (REP)</t>
  </si>
  <si>
    <t>Scott A. Gray (REP)</t>
  </si>
  <si>
    <t>4th District/118th District Judicial Delegate - Conservative - Primary June 28, 2022</t>
  </si>
  <si>
    <t>Anne M. Desiderio (CON)</t>
  </si>
  <si>
    <t>Ashleigh Sellick (CON)</t>
  </si>
  <si>
    <t>4th District/118th District Alternate Judicial Delegate - Conservative - Primary June 28, 2022</t>
  </si>
  <si>
    <t>Part of Fulton County Vote Results</t>
  </si>
  <si>
    <t>Cheryl A. Reese (CON)</t>
  </si>
  <si>
    <t>Matthew A. Baird (CON)</t>
  </si>
  <si>
    <t>Blank</t>
  </si>
  <si>
    <t>Scattering</t>
  </si>
  <si>
    <t>Void</t>
  </si>
  <si>
    <t xml:space="preserve">Blank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</si>
</sst>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3" xfId="0" applyNumberFormat="1" applyFont="1" applyFill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3" fontId="2" fillId="5" borderId="8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1" fillId="0" borderId="0" xfId="0" applyFont="1" applyAlignment="1">
      <alignment vertical="center" wrapText="1"/>
    </xf>
    <xf numFmtId="3" fontId="3" fillId="0" borderId="3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/>
    </xf>
    <xf numFmtId="0" fontId="4" fillId="3" borderId="1" xfId="0" applyFont="1" applyFill="1" applyBorder="1" applyAlignment="1">
      <alignment horizontal="left" wrapText="1"/>
    </xf>
    <xf numFmtId="3" fontId="2" fillId="5" borderId="1" xfId="0" applyNumberFormat="1" applyFont="1" applyFill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4" fillId="3" borderId="6" xfId="0" applyFont="1" applyFill="1" applyBorder="1" applyAlignment="1">
      <alignment wrapText="1"/>
    </xf>
    <xf numFmtId="3" fontId="3" fillId="0" borderId="9" xfId="0" applyNumberFormat="1" applyFont="1" applyBorder="1" applyAlignment="1">
      <alignment vertical="top"/>
    </xf>
    <xf numFmtId="0" fontId="0" fillId="0" borderId="0" xfId="0" applyFont="1"/>
  </cellXfs>
  <cellStyles count="1">
    <cellStyle name="Normal" xfId="0" builtinId="0"/>
  </cellStyles>
  <dxfs count="294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ovDemocraticPrimary" displayName="GovDemocraticPrimary" ref="A2:BL9" totalsRowShown="0" headerRowDxfId="293" dataDxfId="291" headerRowBorderDxfId="292" tableBorderDxfId="290" totalsRowBorderDxfId="289">
  <autoFilter ref="A2:BL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</autoFilter>
  <tableColumns count="64">
    <tableColumn id="1" xr3:uid="{00000000-0010-0000-0000-000001000000}" name="Candidate Name (Party)" dataDxfId="288"/>
    <tableColumn id="2" xr3:uid="{00000000-0010-0000-0000-000002000000}" name="Albany County Vote Results" dataDxfId="287">
      <calculatedColumnFormula>SUM(B1:B2)</calculatedColumnFormula>
    </tableColumn>
    <tableColumn id="105" xr3:uid="{53B34553-2C5C-440C-BC78-C8474913BD11}" name="Allegany County Vote Results" dataDxfId="286">
      <calculatedColumnFormula>SUM(C1:C2)</calculatedColumnFormula>
    </tableColumn>
    <tableColumn id="106" xr3:uid="{6D7AC636-0748-4EB0-9E00-D230EE1C4D1C}" name="Broome County Vote Results" dataDxfId="285">
      <calculatedColumnFormula>SUM(D1:D2)</calculatedColumnFormula>
    </tableColumn>
    <tableColumn id="107" xr3:uid="{9D2F5DBC-61FC-4CAE-9BB7-7DE00254947B}" name="Cattaraugus County Vote Results" dataDxfId="284">
      <calculatedColumnFormula>SUM(E1:E2)</calculatedColumnFormula>
    </tableColumn>
    <tableColumn id="108" xr3:uid="{F0621625-6F1C-41D2-A632-E3AB1D50BD6A}" name="Cayuga County Vote Results" dataDxfId="283">
      <calculatedColumnFormula>SUM(F1:F2)</calculatedColumnFormula>
    </tableColumn>
    <tableColumn id="109" xr3:uid="{A60ABC9E-2E75-464E-9D2E-F65DB02F3AD0}" name="Chautauqua County Vote Results" dataDxfId="282">
      <calculatedColumnFormula>SUM(G1:G2)</calculatedColumnFormula>
    </tableColumn>
    <tableColumn id="110" xr3:uid="{62937FE9-BF60-4CF8-A981-53915D3AB81A}" name="Chemung County Vote Results" dataDxfId="281">
      <calculatedColumnFormula>SUM(H1:H2)</calculatedColumnFormula>
    </tableColumn>
    <tableColumn id="111" xr3:uid="{B0ACCBE7-98CF-4BD2-AD55-08915DDBDA37}" name="Chenango County Vote Results" dataDxfId="280">
      <calculatedColumnFormula>SUM(I1:I2)</calculatedColumnFormula>
    </tableColumn>
    <tableColumn id="112" xr3:uid="{376B0D64-270F-4FFD-9A20-6A4175137F30}" name="Clinton County Vote Results" dataDxfId="279">
      <calculatedColumnFormula>SUM(J1:J2)</calculatedColumnFormula>
    </tableColumn>
    <tableColumn id="113" xr3:uid="{46B8B4C3-73F9-47E5-8B02-ADC1BF2109F3}" name="Columbia County Vote Results" dataDxfId="278">
      <calculatedColumnFormula>SUM(K1:K2)</calculatedColumnFormula>
    </tableColumn>
    <tableColumn id="114" xr3:uid="{72E46D25-BE07-46C5-9CD4-8515F97F7F78}" name="Cortland County Vote Results" dataDxfId="277">
      <calculatedColumnFormula>SUM(L1:L2)</calculatedColumnFormula>
    </tableColumn>
    <tableColumn id="115" xr3:uid="{52E72ED6-E50F-4582-A75B-92F8B442EC53}" name="Delaware County Vote Results" dataDxfId="276">
      <calculatedColumnFormula>SUM(M1:M2)</calculatedColumnFormula>
    </tableColumn>
    <tableColumn id="116" xr3:uid="{C51EDE46-FE32-4C4C-B655-E4BE7F3C70E1}" name="Dutchess County Vote Results" dataDxfId="275">
      <calculatedColumnFormula>SUM(N1:N2)</calculatedColumnFormula>
    </tableColumn>
    <tableColumn id="117" xr3:uid="{8D6F7741-B5A0-409B-AE76-593FC42B1D98}" name="Erie County Vote Results" dataDxfId="274">
      <calculatedColumnFormula>SUM(O1:O2)</calculatedColumnFormula>
    </tableColumn>
    <tableColumn id="118" xr3:uid="{9FA7BAE2-DE2F-4989-958E-BF02411158FE}" name="Essex County Vote Results" dataDxfId="273">
      <calculatedColumnFormula>SUM(P1:P2)</calculatedColumnFormula>
    </tableColumn>
    <tableColumn id="91" xr3:uid="{9D94F78B-8F0C-4970-B37C-000B36AF82C4}" name="Franklin County Vote Results" dataDxfId="272">
      <calculatedColumnFormula>SUM(Q1:Q2)</calculatedColumnFormula>
    </tableColumn>
    <tableColumn id="92" xr3:uid="{56E504E2-7828-44DC-8ADC-59DA9897AD2E}" name="Fulton County Vote Results" dataDxfId="271">
      <calculatedColumnFormula>SUM(R1:R2)</calculatedColumnFormula>
    </tableColumn>
    <tableColumn id="93" xr3:uid="{A3BB10C9-84E4-433B-8A15-8844A6373730}" name="Genesee County Vote Results" dataDxfId="270">
      <calculatedColumnFormula>SUM(S1:S2)</calculatedColumnFormula>
    </tableColumn>
    <tableColumn id="94" xr3:uid="{29F06F03-2B7D-4C09-8AF5-7B58F628F77E}" name="Greene County Vote Results" dataDxfId="269">
      <calculatedColumnFormula>SUM(T1:T2)</calculatedColumnFormula>
    </tableColumn>
    <tableColumn id="95" xr3:uid="{BE942341-367F-4E8A-8BAA-8C99C7DC2A1A}" name="Hamilton County Vote Results" dataDxfId="268">
      <calculatedColumnFormula>SUM(U1:U2)</calculatedColumnFormula>
    </tableColumn>
    <tableColumn id="96" xr3:uid="{18CE6F4F-097A-4162-98CD-3B68771B432B}" name="Herkimer County Vote Results" dataDxfId="267">
      <calculatedColumnFormula>SUM(V1:V2)</calculatedColumnFormula>
    </tableColumn>
    <tableColumn id="97" xr3:uid="{110AAA25-FDE5-4BB2-A7F1-D682705BBCDE}" name="Jefferson County Vote Results" dataDxfId="266">
      <calculatedColumnFormula>SUM(W1:W2)</calculatedColumnFormula>
    </tableColumn>
    <tableColumn id="98" xr3:uid="{0E6602A2-A1E5-4F87-B42D-C3AC86346F01}" name="Lewis County Vote Results" dataDxfId="265">
      <calculatedColumnFormula>SUM(X1:X2)</calculatedColumnFormula>
    </tableColumn>
    <tableColumn id="99" xr3:uid="{3874BEBA-06FE-4D97-AFCA-C2B4AE61252F}" name="Livingston County Vote Results" dataDxfId="264">
      <calculatedColumnFormula>SUM(Y1:Y2)</calculatedColumnFormula>
    </tableColumn>
    <tableColumn id="100" xr3:uid="{333B5A74-113D-474F-AA00-BF73EB53B9E4}" name="Madison County Vote Results" dataDxfId="263">
      <calculatedColumnFormula>SUM(Z1:Z2)</calculatedColumnFormula>
    </tableColumn>
    <tableColumn id="101" xr3:uid="{E6633A6D-E6FB-4645-8D34-C98B331A89C6}" name="Monroe County Vote Results" dataDxfId="262">
      <calculatedColumnFormula>SUM(AA1:AA2)</calculatedColumnFormula>
    </tableColumn>
    <tableColumn id="102" xr3:uid="{07606914-CC15-4025-82CA-BDB129AB7BF1}" name="Montgomery County Vote Results" dataDxfId="261">
      <calculatedColumnFormula>SUM(AB1:AB2)</calculatedColumnFormula>
    </tableColumn>
    <tableColumn id="103" xr3:uid="{C0E70B25-620A-4045-9A01-7279958235BB}" name="Nassau County Vote Results" dataDxfId="260">
      <calculatedColumnFormula>SUM(AC1:AC2)</calculatedColumnFormula>
    </tableColumn>
    <tableColumn id="104" xr3:uid="{583FBE82-B0EE-4178-81AE-3C0F602F694E}" name="Niagara County Vote Results" dataDxfId="259">
      <calculatedColumnFormula>SUM(AD1:AD2)</calculatedColumnFormula>
    </tableColumn>
    <tableColumn id="77" xr3:uid="{6CFBECC2-4119-43E5-B47B-10D3943193E6}" name="Oneida County Vote Results" dataDxfId="258">
      <calculatedColumnFormula>SUM(AE1:AE2)</calculatedColumnFormula>
    </tableColumn>
    <tableColumn id="78" xr3:uid="{C7AAC5C1-C324-46C8-B0E6-51947DBCBA33}" name="Onondaga County Vote Results" dataDxfId="257">
      <calculatedColumnFormula>SUM(AF1:AF2)</calculatedColumnFormula>
    </tableColumn>
    <tableColumn id="79" xr3:uid="{DAC1D320-98E6-4EC4-9138-9A0CE8FA67E4}" name="Ontario County Vote Results" dataDxfId="256">
      <calculatedColumnFormula>SUM(AG1:AG2)</calculatedColumnFormula>
    </tableColumn>
    <tableColumn id="80" xr3:uid="{1EA001F1-FA6E-43C8-BD35-12DDCB7395BB}" name="Orange County Vote Results" dataDxfId="255">
      <calculatedColumnFormula>SUM(AH1:AH2)</calculatedColumnFormula>
    </tableColumn>
    <tableColumn id="81" xr3:uid="{4B7FD905-D5CA-4F6F-A009-4135E536B695}" name="Orleans County Vote Results" dataDxfId="254">
      <calculatedColumnFormula>SUM(AI1:AI2)</calculatedColumnFormula>
    </tableColumn>
    <tableColumn id="82" xr3:uid="{00A520DF-BB22-4906-B51B-A92023500B58}" name="Oswego County Vote Results" dataDxfId="253">
      <calculatedColumnFormula>SUM(AJ1:AJ2)</calculatedColumnFormula>
    </tableColumn>
    <tableColumn id="83" xr3:uid="{886DC1D9-E0D6-40A3-9FF6-6FDCC1227D8B}" name="Otsego County Vote Results" dataDxfId="252">
      <calculatedColumnFormula>SUM(AK1:AK2)</calculatedColumnFormula>
    </tableColumn>
    <tableColumn id="84" xr3:uid="{186B29AA-D0CF-4B56-9432-6DC7F3F2AFBD}" name="Putnam County Vote Results" dataDxfId="251">
      <calculatedColumnFormula>SUM(AL1:AL2)</calculatedColumnFormula>
    </tableColumn>
    <tableColumn id="85" xr3:uid="{F0E510BC-995E-4F65-8618-3CA3998E4A65}" name="Rensselaer County Vote Results" dataDxfId="250">
      <calculatedColumnFormula>SUM(AM1:AM2)</calculatedColumnFormula>
    </tableColumn>
    <tableColumn id="86" xr3:uid="{A22F622C-B76A-4810-9890-F6A748F57CFF}" name="Rockland County Vote Results" dataDxfId="249">
      <calculatedColumnFormula>SUM(AN1:AN2)</calculatedColumnFormula>
    </tableColumn>
    <tableColumn id="87" xr3:uid="{327D1CA4-2011-4059-BDAC-2FC0D316CC6C}" name="St. Lawrence County Vote Results" dataDxfId="248">
      <calculatedColumnFormula>SUM(AO1:AO2)</calculatedColumnFormula>
    </tableColumn>
    <tableColumn id="88" xr3:uid="{1C67B03D-C462-4C40-BC76-0F333F2E7FC6}" name="Saratoga County Vote Results" dataDxfId="247">
      <calculatedColumnFormula>SUM(AP1:AP2)</calculatedColumnFormula>
    </tableColumn>
    <tableColumn id="89" xr3:uid="{B48E7B4D-E535-4532-A88B-2209A649CA44}" name="Schenectady County Vote Results" dataDxfId="246">
      <calculatedColumnFormula>SUM(AQ1:AQ2)</calculatedColumnFormula>
    </tableColumn>
    <tableColumn id="90" xr3:uid="{49D8598D-C70B-41A2-9754-8E17E5F4BCA5}" name="Schoharie County Vote Results" dataDxfId="245">
      <calculatedColumnFormula>SUM(AR1:AR2)</calculatedColumnFormula>
    </tableColumn>
    <tableColumn id="63" xr3:uid="{62EF151E-FB42-44C1-8BF2-B2FD4301AE09}" name="Schuyler County Vote Results" dataDxfId="244">
      <calculatedColumnFormula>SUM(AS1:AS2)</calculatedColumnFormula>
    </tableColumn>
    <tableColumn id="64" xr3:uid="{11D48ACB-9B1A-488D-B763-3ABE3F6CF38C}" name="Seneca County Vote Results" dataDxfId="243">
      <calculatedColumnFormula>SUM(AT1:AT2)</calculatedColumnFormula>
    </tableColumn>
    <tableColumn id="65" xr3:uid="{88C2F424-3F48-4E55-BE1C-6A5B5EEAE1F8}" name="Steuben County Vote Results" dataDxfId="242">
      <calculatedColumnFormula>SUM(AU1:AU2)</calculatedColumnFormula>
    </tableColumn>
    <tableColumn id="66" xr3:uid="{2362EF68-0BE8-49B2-A44E-990326542851}" name="Suffolk County Vote Results" dataDxfId="241">
      <calculatedColumnFormula>SUM(AV1:AV2)</calculatedColumnFormula>
    </tableColumn>
    <tableColumn id="67" xr3:uid="{CE333C2E-277E-4759-8CFE-1DAC86607D36}" name="Sullivan County Vote Results" dataDxfId="240">
      <calculatedColumnFormula>SUM(AW1:AW2)</calculatedColumnFormula>
    </tableColumn>
    <tableColumn id="68" xr3:uid="{42FCD951-044A-4F8D-9C0D-343BE3FF73CD}" name="Tioga County Vote Results" dataDxfId="239">
      <calculatedColumnFormula>SUM(AX1:AX2)</calculatedColumnFormula>
    </tableColumn>
    <tableColumn id="69" xr3:uid="{B622690E-9500-4016-B6B9-643EFDA6398F}" name="Tompkins County Vote Results" dataDxfId="238">
      <calculatedColumnFormula>SUM(AY1:AY2)</calculatedColumnFormula>
    </tableColumn>
    <tableColumn id="70" xr3:uid="{7B205D3E-CA65-4458-B4AC-06714D4DB145}" name="Ulster County Vote Results" dataDxfId="237">
      <calculatedColumnFormula>SUM(AZ1:AZ2)</calculatedColumnFormula>
    </tableColumn>
    <tableColumn id="71" xr3:uid="{1B9E8F60-A47B-4E52-B092-9B755FB1034C}" name="Warren County Vote Results" dataDxfId="236">
      <calculatedColumnFormula>SUM(BA1:BA2)</calculatedColumnFormula>
    </tableColumn>
    <tableColumn id="72" xr3:uid="{EE10C54E-0DD7-426E-95C8-73D05D81E400}" name="Washington County Vote Results" dataDxfId="235">
      <calculatedColumnFormula>SUM(BB1:BB2)</calculatedColumnFormula>
    </tableColumn>
    <tableColumn id="73" xr3:uid="{A3E82757-E142-409F-9C3F-FF2F926D3E51}" name="Wayne County Vote Results" dataDxfId="234">
      <calculatedColumnFormula>SUM(BC1:BC2)</calculatedColumnFormula>
    </tableColumn>
    <tableColumn id="74" xr3:uid="{FA24A846-A328-427C-9B23-46B593B9E415}" name="Westchester County Vote Results" dataDxfId="233">
      <calculatedColumnFormula>SUM(BD1:BD2)</calculatedColumnFormula>
    </tableColumn>
    <tableColumn id="75" xr3:uid="{F73730CE-9CF2-4E3D-9CC1-50A3E8A9A698}" name="Wyoming County Vote Results" dataDxfId="232">
      <calculatedColumnFormula>SUM(BE1:BE2)</calculatedColumnFormula>
    </tableColumn>
    <tableColumn id="76" xr3:uid="{919C8D2F-E8FC-4B4C-81AC-AB2025A8FE3C}" name="Yates County Vote Results" dataDxfId="231">
      <calculatedColumnFormula>SUM(BF1:BF2)</calculatedColumnFormula>
    </tableColumn>
    <tableColumn id="53" xr3:uid="{6EA6C12E-1C83-45CA-B6BC-476D2C55DC33}" name="Bronx County Vote Results" dataDxfId="230">
      <calculatedColumnFormula>SUM(BG1:BG2)</calculatedColumnFormula>
    </tableColumn>
    <tableColumn id="54" xr3:uid="{DEB23AD3-5D6F-4900-B39A-4A53EB3C6EB6}" name="Kings County Vote Results" dataDxfId="229">
      <calculatedColumnFormula>SUM(BH1:BH2)</calculatedColumnFormula>
    </tableColumn>
    <tableColumn id="55" xr3:uid="{79C18354-582C-4CA7-8CFF-1B99C2D024DA}" name="New York County Vote Results" dataDxfId="228">
      <calculatedColumnFormula>SUM(BI1:BI2)</calculatedColumnFormula>
    </tableColumn>
    <tableColumn id="56" xr3:uid="{8AD93627-F52A-42C4-87EA-A19F11FF8771}" name="Queens County Vote Results" dataDxfId="227">
      <calculatedColumnFormula>SUM(BJ1:BJ2)</calculatedColumnFormula>
    </tableColumn>
    <tableColumn id="3" xr3:uid="{00000000-0010-0000-0000-000003000000}" name="Richmond County Vote Results" dataDxfId="226">
      <calculatedColumnFormula>SUM(BK1:BK2)</calculatedColumnFormula>
    </tableColumn>
    <tableColumn id="10" xr3:uid="{00000000-0010-0000-0000-00000A000000}" name="Total Votes by Candidate " dataDxfId="225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742E8D75-59DE-4508-9A71-AD50135303DC}" name="AD111GreenPrimary14109110" displayName="AD111GreenPrimary14109110" ref="A2:D8" totalsRowShown="0" headerRowDxfId="35" dataDxfId="33" headerRowBorderDxfId="34" tableBorderDxfId="32" totalsRowBorderDxfId="31">
  <autoFilter ref="A2:D8" xr:uid="{8BD77681-4C6F-4862-8D6F-3C120B807FD5}">
    <filterColumn colId="0" hiddenButton="1"/>
    <filterColumn colId="1" hiddenButton="1"/>
    <filterColumn colId="2" hiddenButton="1"/>
    <filterColumn colId="3" hiddenButton="1"/>
  </autoFilter>
  <tableColumns count="4">
    <tableColumn id="1" xr3:uid="{2BDCB7C8-E30B-442E-B0A8-C93437B26553}" name="Candidate Name (Party)" dataDxfId="30"/>
    <tableColumn id="2" xr3:uid="{FBB7AA39-B487-47CB-A76C-08C92E98A672}" name="Part of Montgomery County Vote Results" dataDxfId="29">
      <calculatedColumnFormula>SUM(B2:B2)</calculatedColumnFormula>
    </tableColumn>
    <tableColumn id="3" xr3:uid="{A023E0BD-CE34-467C-98C1-916E603AAACC}" name="Part of Schenectady County Vote Results" dataDxfId="28">
      <calculatedColumnFormula>SUM(C1:C2)</calculatedColumnFormula>
    </tableColumn>
    <tableColumn id="10" xr3:uid="{25A5C62A-5614-41BF-A54C-1FBBD27A9D0F}" name="Total Votes by Candidate " dataDxfId="27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E3ABEDF-ADBF-4947-A707-B1A96DD3044C}" name="AD111GreenPrimary14111112" displayName="AD111GreenPrimary14111112" ref="A2:D8" totalsRowShown="0" headerRowDxfId="26" dataDxfId="24" headerRowBorderDxfId="25" tableBorderDxfId="23" totalsRowBorderDxfId="22">
  <autoFilter ref="A2:D8" xr:uid="{8BD77681-4C6F-4862-8D6F-3C120B807FD5}">
    <filterColumn colId="0" hiddenButton="1"/>
    <filterColumn colId="1" hiddenButton="1"/>
    <filterColumn colId="2" hiddenButton="1"/>
    <filterColumn colId="3" hiddenButton="1"/>
  </autoFilter>
  <tableColumns count="4">
    <tableColumn id="1" xr3:uid="{BAED06D9-BCE4-494C-8817-EF27779BCB7C}" name="Candidate Name (Party)" dataDxfId="21"/>
    <tableColumn id="2" xr3:uid="{ADB96B6C-ACE0-413D-ACC3-7F798E80672E}" name="Part of Jefferson County Vote Results" dataDxfId="20">
      <calculatedColumnFormula>SUM(B2:B2)</calculatedColumnFormula>
    </tableColumn>
    <tableColumn id="3" xr3:uid="{5F44FC76-13B8-4990-8B0D-0B493E82A4E9}" name="Part of St. Lawrence County Vote Results" dataDxfId="19">
      <calculatedColumnFormula>SUM(C1:C2)</calculatedColumnFormula>
    </tableColumn>
    <tableColumn id="10" xr3:uid="{6B8167FC-C64E-42E7-9B57-158DF882D22C}" name="Total Votes by Candidate " dataDxfId="18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3D892E1B-F053-4302-8618-E10EFB7B7E77}" name="AD111GreenPrimary14111" displayName="AD111GreenPrimary14111" ref="A2:E8" totalsRowShown="0" headerRowDxfId="17" dataDxfId="15" headerRowBorderDxfId="16" tableBorderDxfId="14" totalsRowBorderDxfId="13">
  <autoFilter ref="A2:E8" xr:uid="{8BD77681-4C6F-4862-8D6F-3C120B807F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26A7A5F-C6A8-495C-8AE6-24B8CCD11256}" name="Candidate Name (Party)" dataDxfId="12"/>
    <tableColumn id="2" xr3:uid="{A8B49160-0CB9-4858-A651-3140CD4B6D76}" name="Part of Fulton County Vote Results" dataDxfId="11">
      <calculatedColumnFormula>SUM(B2:B2)</calculatedColumnFormula>
    </tableColumn>
    <tableColumn id="3" xr3:uid="{8AB482F8-C3AB-43D5-A829-9E1E627CCB41}" name="Hamilton County Vote Results" dataDxfId="10">
      <calculatedColumnFormula>SUM(C1:C2)</calculatedColumnFormula>
    </tableColumn>
    <tableColumn id="4" xr3:uid="{A183930E-43B1-47C4-B8AC-972D059B25CA}" name="Part of Montgomery County Vote Results"/>
    <tableColumn id="10" xr3:uid="{326E8BD2-C47D-4FC6-A362-13A44DC032E1}" name="Total Votes by Candidate " dataDxfId="9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6620BBDC-6A03-4664-88DE-2C9230C75C2E}" name="AD111GreenPrimary14111113" displayName="AD111GreenPrimary14111113" ref="A2:E8" totalsRowShown="0" headerRowDxfId="8" dataDxfId="6" headerRowBorderDxfId="7" tableBorderDxfId="5" totalsRowBorderDxfId="4">
  <autoFilter ref="A2:E8" xr:uid="{8BD77681-4C6F-4862-8D6F-3C120B807F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3367E4-8C50-4CFF-983C-1A2C0A37A56E}" name="Candidate Name (Party)" dataDxfId="3"/>
    <tableColumn id="2" xr3:uid="{AF775562-76E8-4584-9B18-F4C58FC1759F}" name="Part of Fulton County Vote Results" dataDxfId="2">
      <calculatedColumnFormula>SUM(B2:B2)</calculatedColumnFormula>
    </tableColumn>
    <tableColumn id="3" xr3:uid="{01315C32-2D51-4472-8003-CE731FB0BEB3}" name="Hamilton County Vote Results" dataDxfId="1">
      <calculatedColumnFormula>SUM(C1:C2)</calculatedColumnFormula>
    </tableColumn>
    <tableColumn id="4" xr3:uid="{9B37FA43-7A15-4C08-827E-3BDF85767ECE}" name="Part of Montgomery County Vote Results"/>
    <tableColumn id="10" xr3:uid="{E8FEA668-DC09-4AAD-80B9-62F38F0CA03D}" name="Total Votes by Candidate " dataDxfId="0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651258-04D3-4853-A437-48D6A3C94C1E}" name="GovDemocraticPrimary9" displayName="GovDemocraticPrimary9" ref="A2:BL10" totalsRowShown="0" headerRowDxfId="224" dataDxfId="222" headerRowBorderDxfId="223" tableBorderDxfId="221" totalsRowBorderDxfId="220">
  <autoFilter ref="A2:BL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</autoFilter>
  <tableColumns count="64">
    <tableColumn id="1" xr3:uid="{70A11950-AFFD-4AEF-8250-1A122A2BACFC}" name="Candidate Name (Party)" dataDxfId="219"/>
    <tableColumn id="2" xr3:uid="{32266380-9ED9-4D21-BA68-67C47BBDA242}" name="Albany County Vote Results" dataDxfId="218">
      <calculatedColumnFormula>SUM(B1:B2)</calculatedColumnFormula>
    </tableColumn>
    <tableColumn id="105" xr3:uid="{28D31632-BBF8-483E-9139-5BB3C40B9FFC}" name="Allegany County Vote Results" dataDxfId="217">
      <calculatedColumnFormula>SUM(C1:C2)</calculatedColumnFormula>
    </tableColumn>
    <tableColumn id="106" xr3:uid="{7C7766F5-E5C6-4243-AC79-92CA159E0D0B}" name="Broome County Vote Results" dataDxfId="216">
      <calculatedColumnFormula>SUM(D1:D2)</calculatedColumnFormula>
    </tableColumn>
    <tableColumn id="107" xr3:uid="{46DAD5C8-BEE7-475A-B73E-33D4085AF3F8}" name="Cattaraugus County Vote Results" dataDxfId="215">
      <calculatedColumnFormula>SUM(E1:E2)</calculatedColumnFormula>
    </tableColumn>
    <tableColumn id="108" xr3:uid="{54736EC9-68E6-4561-8E36-41038D8E7704}" name="Cayuga County Vote Results" dataDxfId="214">
      <calculatedColumnFormula>SUM(F1:F2)</calculatedColumnFormula>
    </tableColumn>
    <tableColumn id="109" xr3:uid="{D68D5F85-A57C-4C7C-A85A-89ED87B5E098}" name="Chautauqua County Vote Results" dataDxfId="213">
      <calculatedColumnFormula>SUM(G1:G2)</calculatedColumnFormula>
    </tableColumn>
    <tableColumn id="110" xr3:uid="{E8C3EF66-8090-4703-A1D1-2B058923E9D6}" name="Chemung County Vote Results" dataDxfId="212">
      <calculatedColumnFormula>SUM(H1:H2)</calculatedColumnFormula>
    </tableColumn>
    <tableColumn id="111" xr3:uid="{D380FFD5-3585-484A-A507-DD5EE24A582A}" name="Chenango County Vote Results" dataDxfId="211">
      <calculatedColumnFormula>SUM(I1:I2)</calculatedColumnFormula>
    </tableColumn>
    <tableColumn id="112" xr3:uid="{9E3B3E85-E5E0-4153-86DA-D49B1F5FB88F}" name="Clinton County Vote Results" dataDxfId="210">
      <calculatedColumnFormula>SUM(J1:J2)</calculatedColumnFormula>
    </tableColumn>
    <tableColumn id="113" xr3:uid="{6A4B1771-1799-4C9C-B826-EDEEF799C996}" name="Columbia County Vote Results" dataDxfId="209">
      <calculatedColumnFormula>SUM(K1:K2)</calculatedColumnFormula>
    </tableColumn>
    <tableColumn id="114" xr3:uid="{94285736-DCFE-4DF5-8CCC-82826B20FFF5}" name="Cortland County Vote Results" dataDxfId="208">
      <calculatedColumnFormula>SUM(L1:L2)</calculatedColumnFormula>
    </tableColumn>
    <tableColumn id="115" xr3:uid="{4C21A829-8D69-4848-9DF6-A4C4267D99E8}" name="Delaware County Vote Results" dataDxfId="207">
      <calculatedColumnFormula>SUM(M1:M2)</calculatedColumnFormula>
    </tableColumn>
    <tableColumn id="116" xr3:uid="{8AD58ABC-738A-437A-89AC-77FA05A39E0A}" name="Dutchess County Vote Results" dataDxfId="206">
      <calculatedColumnFormula>SUM(N1:N2)</calculatedColumnFormula>
    </tableColumn>
    <tableColumn id="117" xr3:uid="{63D8AD7D-8F22-4591-9A05-3A00394447D7}" name="Erie County Vote Results" dataDxfId="205">
      <calculatedColumnFormula>SUM(O1:O2)</calculatedColumnFormula>
    </tableColumn>
    <tableColumn id="118" xr3:uid="{1538F481-93AA-46D4-895D-27B8C718199D}" name="Essex County Vote Results" dataDxfId="204">
      <calculatedColumnFormula>SUM(P1:P2)</calculatedColumnFormula>
    </tableColumn>
    <tableColumn id="91" xr3:uid="{F8D58F4D-B6D3-4730-B967-6F8A3C1B78FF}" name="Franklin County Vote Results" dataDxfId="203">
      <calculatedColumnFormula>SUM(Q1:Q2)</calculatedColumnFormula>
    </tableColumn>
    <tableColumn id="92" xr3:uid="{A188C191-5666-4F0C-81C1-C96639EC6A47}" name="Fulton County Vote Results" dataDxfId="202">
      <calculatedColumnFormula>SUM(R1:R2)</calculatedColumnFormula>
    </tableColumn>
    <tableColumn id="93" xr3:uid="{EE20567A-BE79-411D-903B-C9C390CB3DD3}" name="Genesee County Vote Results" dataDxfId="201">
      <calculatedColumnFormula>SUM(S1:S2)</calculatedColumnFormula>
    </tableColumn>
    <tableColumn id="94" xr3:uid="{E40141C3-4C72-4719-951A-7A36FE1A203A}" name="Greene County Vote Results" dataDxfId="200">
      <calculatedColumnFormula>SUM(T1:T2)</calculatedColumnFormula>
    </tableColumn>
    <tableColumn id="95" xr3:uid="{1E1D9E67-ECBD-4ABB-890E-51EF850B1366}" name="Hamilton County Vote Results" dataDxfId="199">
      <calculatedColumnFormula>SUM(U1:U2)</calculatedColumnFormula>
    </tableColumn>
    <tableColumn id="96" xr3:uid="{206D3890-BFFB-4538-8EFA-21259CB0A4F5}" name="Herkimer County Vote Results" dataDxfId="198">
      <calculatedColumnFormula>SUM(V1:V2)</calculatedColumnFormula>
    </tableColumn>
    <tableColumn id="97" xr3:uid="{8E2AE183-AE15-42F2-BEF9-4FAE40477D3B}" name="Jefferson County Vote Results" dataDxfId="197">
      <calculatedColumnFormula>SUM(W1:W2)</calculatedColumnFormula>
    </tableColumn>
    <tableColumn id="98" xr3:uid="{09F28266-914B-4F42-B896-E261C26331C8}" name="Lewis County Vote Results" dataDxfId="196">
      <calculatedColumnFormula>SUM(X1:X2)</calculatedColumnFormula>
    </tableColumn>
    <tableColumn id="99" xr3:uid="{02B576FC-508B-4542-B48B-91DEC8449A84}" name="Livingston County Vote Results" dataDxfId="195">
      <calculatedColumnFormula>SUM(Y1:Y2)</calculatedColumnFormula>
    </tableColumn>
    <tableColumn id="100" xr3:uid="{FE592B14-BC94-4AA5-983C-2EB0DA64F2F4}" name="Madison County Vote Results" dataDxfId="194">
      <calculatedColumnFormula>SUM(Z1:Z2)</calculatedColumnFormula>
    </tableColumn>
    <tableColumn id="101" xr3:uid="{13FA7DC3-5591-44F8-86E6-75EC89841234}" name="Monroe County Vote Results" dataDxfId="193">
      <calculatedColumnFormula>SUM(AA1:AA2)</calculatedColumnFormula>
    </tableColumn>
    <tableColumn id="102" xr3:uid="{E714FA38-5DC5-4A19-8D7C-935BA69479DD}" name="Montgomery County Vote Results" dataDxfId="192">
      <calculatedColumnFormula>SUM(AB1:AB2)</calculatedColumnFormula>
    </tableColumn>
    <tableColumn id="103" xr3:uid="{3470C3AA-A0CB-47BC-8E55-467515511C87}" name="Nassau County Vote Results" dataDxfId="191">
      <calculatedColumnFormula>SUM(AC1:AC2)</calculatedColumnFormula>
    </tableColumn>
    <tableColumn id="104" xr3:uid="{E7094558-9C49-4122-AE43-63B6FC4F3A8E}" name="Niagara County Vote Results" dataDxfId="190">
      <calculatedColumnFormula>SUM(AD1:AD2)</calculatedColumnFormula>
    </tableColumn>
    <tableColumn id="77" xr3:uid="{AC3D9C91-9A4A-4C72-B050-C9E73E4B25AC}" name="Oneida County Vote Results" dataDxfId="189">
      <calculatedColumnFormula>SUM(AE1:AE2)</calculatedColumnFormula>
    </tableColumn>
    <tableColumn id="78" xr3:uid="{3D08D0EC-9678-4928-AA05-91F2D048559B}" name="Onondaga County Vote Results" dataDxfId="188">
      <calculatedColumnFormula>SUM(AF1:AF2)</calculatedColumnFormula>
    </tableColumn>
    <tableColumn id="79" xr3:uid="{9DBB6921-8CD4-43B7-8F2F-B92F3124EC7A}" name="Ontario County Vote Results" dataDxfId="187">
      <calculatedColumnFormula>SUM(AG1:AG2)</calculatedColumnFormula>
    </tableColumn>
    <tableColumn id="80" xr3:uid="{0AAACCA6-65EB-4D36-9AD7-E0F8A451FC7B}" name="Orange County Vote Results" dataDxfId="186">
      <calculatedColumnFormula>SUM(AH1:AH2)</calculatedColumnFormula>
    </tableColumn>
    <tableColumn id="81" xr3:uid="{E0C72D8A-5929-4220-8A8E-690EAB1235A8}" name="Orleans County Vote Results" dataDxfId="185">
      <calculatedColumnFormula>SUM(AI1:AI2)</calculatedColumnFormula>
    </tableColumn>
    <tableColumn id="82" xr3:uid="{A40F850D-2405-46EB-800E-847406BA2B00}" name="Oswego County Vote Results" dataDxfId="184">
      <calculatedColumnFormula>SUM(AJ1:AJ2)</calculatedColumnFormula>
    </tableColumn>
    <tableColumn id="83" xr3:uid="{CA00ADAF-3E51-460D-B778-A3B82FF365DB}" name="Otsego County Vote Results" dataDxfId="183">
      <calculatedColumnFormula>SUM(AK1:AK2)</calculatedColumnFormula>
    </tableColumn>
    <tableColumn id="84" xr3:uid="{9A0B365F-2421-4C20-8410-619F07D09B7F}" name="Putnam County Vote Results" dataDxfId="182">
      <calculatedColumnFormula>SUM(AL1:AL2)</calculatedColumnFormula>
    </tableColumn>
    <tableColumn id="85" xr3:uid="{0C88214A-5058-4ED2-91EA-9362783F587C}" name="Rensselaer County Vote Results" dataDxfId="181">
      <calculatedColumnFormula>SUM(AM1:AM2)</calculatedColumnFormula>
    </tableColumn>
    <tableColumn id="86" xr3:uid="{8BEA5F0E-D071-43A5-B222-95B61FD5944B}" name="Rockland County Vote Results" dataDxfId="180">
      <calculatedColumnFormula>SUM(AN1:AN2)</calculatedColumnFormula>
    </tableColumn>
    <tableColumn id="87" xr3:uid="{9012A0D1-D64C-4C6F-A475-66C26F883CF3}" name="St. Lawrence County Vote Results" dataDxfId="179">
      <calculatedColumnFormula>SUM(AO1:AO2)</calculatedColumnFormula>
    </tableColumn>
    <tableColumn id="88" xr3:uid="{58859C87-D702-4DF4-8FB5-F7756DD7AEF1}" name="Saratoga County Vote Results" dataDxfId="178">
      <calculatedColumnFormula>SUM(AP1:AP2)</calculatedColumnFormula>
    </tableColumn>
    <tableColumn id="89" xr3:uid="{16EB3C6D-62EC-4280-8426-BD1D6A769717}" name="Schenectady County Vote Results" dataDxfId="177">
      <calculatedColumnFormula>SUM(AQ1:AQ2)</calculatedColumnFormula>
    </tableColumn>
    <tableColumn id="90" xr3:uid="{F144B419-5B4E-4C42-874C-2A080CBC904A}" name="Schoharie County Vote Results" dataDxfId="176">
      <calculatedColumnFormula>SUM(AR1:AR2)</calculatedColumnFormula>
    </tableColumn>
    <tableColumn id="63" xr3:uid="{D1A8C260-5087-4B3A-B3F6-2FA5C258E7C9}" name="Schuyler County Vote Results" dataDxfId="175">
      <calculatedColumnFormula>SUM(AS1:AS2)</calculatedColumnFormula>
    </tableColumn>
    <tableColumn id="64" xr3:uid="{471050CA-1150-45D3-BCE3-6FA8D90B390C}" name="Seneca County Vote Results" dataDxfId="174">
      <calculatedColumnFormula>SUM(AT1:AT2)</calculatedColumnFormula>
    </tableColumn>
    <tableColumn id="65" xr3:uid="{3E9326ED-CE2D-4842-84DB-73DC508DDC5B}" name="Steuben County Vote Results" dataDxfId="173">
      <calculatedColumnFormula>SUM(AU1:AU2)</calculatedColumnFormula>
    </tableColumn>
    <tableColumn id="66" xr3:uid="{7D2BADCF-9EB4-4337-8F6E-2AE12002FA90}" name="Suffolk County Vote Results" dataDxfId="172">
      <calculatedColumnFormula>SUM(AV1:AV2)</calculatedColumnFormula>
    </tableColumn>
    <tableColumn id="67" xr3:uid="{95D6D8FA-110A-4AE9-9217-E0BE5ADF7DCB}" name="Sullivan County Vote Results" dataDxfId="171">
      <calculatedColumnFormula>SUM(AW1:AW2)</calculatedColumnFormula>
    </tableColumn>
    <tableColumn id="68" xr3:uid="{56BE5818-D24A-41B3-A806-C07BCC6BED55}" name="Tioga County Vote Results" dataDxfId="170">
      <calculatedColumnFormula>SUM(AX1:AX2)</calculatedColumnFormula>
    </tableColumn>
    <tableColumn id="69" xr3:uid="{BD0A78CD-6F3A-43BA-9668-317E4194A2A6}" name="Tompkins County Vote Results" dataDxfId="169">
      <calculatedColumnFormula>SUM(AY1:AY2)</calculatedColumnFormula>
    </tableColumn>
    <tableColumn id="70" xr3:uid="{263BB3D8-BADA-431D-92D7-6D9F2EFAAD14}" name="Ulster County Vote Results" dataDxfId="168">
      <calculatedColumnFormula>SUM(AZ1:AZ2)</calculatedColumnFormula>
    </tableColumn>
    <tableColumn id="71" xr3:uid="{FC193F6B-5865-43BB-8164-1A45BEA73241}" name="Warren County Vote Results" dataDxfId="167">
      <calculatedColumnFormula>SUM(BA1:BA2)</calculatedColumnFormula>
    </tableColumn>
    <tableColumn id="72" xr3:uid="{3DE33277-E21B-459D-A6C9-D45538BFF7DC}" name="Washington County Vote Results" dataDxfId="166">
      <calculatedColumnFormula>SUM(BB1:BB2)</calculatedColumnFormula>
    </tableColumn>
    <tableColumn id="73" xr3:uid="{E8A43D67-BDFE-4046-B24E-C50DA1381851}" name="Wayne County Vote Results" dataDxfId="165">
      <calculatedColumnFormula>SUM(BC1:BC2)</calculatedColumnFormula>
    </tableColumn>
    <tableColumn id="74" xr3:uid="{C35A1B83-B1C8-44C5-B529-2FB714677839}" name="Westchester County Vote Results" dataDxfId="164">
      <calculatedColumnFormula>SUM(BD1:BD2)</calculatedColumnFormula>
    </tableColumn>
    <tableColumn id="75" xr3:uid="{C966D333-3022-49A2-984D-53D012B14A0F}" name="Wyoming County Vote Results" dataDxfId="163">
      <calculatedColumnFormula>SUM(BE1:BE2)</calculatedColumnFormula>
    </tableColumn>
    <tableColumn id="76" xr3:uid="{F3F5C1A6-1C43-41D6-9F7C-B588BF032589}" name="Yates County Vote Results" dataDxfId="162">
      <calculatedColumnFormula>SUM(BF1:BF2)</calculatedColumnFormula>
    </tableColumn>
    <tableColumn id="53" xr3:uid="{39EE38ED-7C39-49BD-BAA2-5EB93895B5C7}" name="Bronx County Vote Results" dataDxfId="161">
      <calculatedColumnFormula>SUM(BG1:BG2)</calculatedColumnFormula>
    </tableColumn>
    <tableColumn id="54" xr3:uid="{628C47AE-1072-4B30-B77B-6C9FD4CF6A7C}" name="Kings County Vote Results" dataDxfId="160">
      <calculatedColumnFormula>SUM(BH1:BH2)</calculatedColumnFormula>
    </tableColumn>
    <tableColumn id="55" xr3:uid="{652435A2-D1C9-43D0-8C5F-26972AEB69AE}" name="New York County Vote Results" dataDxfId="159">
      <calculatedColumnFormula>SUM(BI1:BI2)</calculatedColumnFormula>
    </tableColumn>
    <tableColumn id="56" xr3:uid="{2646D784-9D3F-4FD8-B124-D2A160A3B7DD}" name="Queens County Vote Results" dataDxfId="158">
      <calculatedColumnFormula>SUM(BJ1:BJ2)</calculatedColumnFormula>
    </tableColumn>
    <tableColumn id="3" xr3:uid="{1F08E473-F0C2-454D-AC8F-6333035AF9DB}" name="Richmond County Vote Results" dataDxfId="157">
      <calculatedColumnFormula>SUM(BK1:BK2)</calculatedColumnFormula>
    </tableColumn>
    <tableColumn id="10" xr3:uid="{8D1349B3-3336-4FE3-8ED5-7625BC94AAF1}" name="Total Votes by Candidate " dataDxfId="156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B2F6261-71BD-4A6F-A74D-CDEB75772D3A}" name="LtGovDemocraticPrimary" displayName="LtGovDemocraticPrimary" ref="A2:BL9" totalsRowShown="0" headerRowDxfId="155" dataDxfId="153" headerRowBorderDxfId="154" tableBorderDxfId="152" totalsRowBorderDxfId="151">
  <autoFilter ref="A2:BL9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</autoFilter>
  <tableColumns count="64">
    <tableColumn id="1" xr3:uid="{083C5C60-A1A1-4D11-AD94-43C73513D61D}" name="Candidate Name (Party)" dataDxfId="150"/>
    <tableColumn id="2" xr3:uid="{85F9A176-96F2-4158-9B97-94576D79088E}" name="Albany County Vote Results" dataDxfId="149">
      <calculatedColumnFormula>SUM(B1:B2)</calculatedColumnFormula>
    </tableColumn>
    <tableColumn id="105" xr3:uid="{07DC50C9-5407-4589-B421-D3AC2201BFD6}" name="Allegany County Vote Results" dataDxfId="148">
      <calculatedColumnFormula>SUM(C1:C2)</calculatedColumnFormula>
    </tableColumn>
    <tableColumn id="106" xr3:uid="{8010C0D8-1F36-47BF-829B-B36E12835988}" name="Broome County Vote Results" dataDxfId="147">
      <calculatedColumnFormula>SUM(D1:D2)</calculatedColumnFormula>
    </tableColumn>
    <tableColumn id="107" xr3:uid="{64D4B9E7-C30D-4362-A8A1-858CE16D8A40}" name="Cattaraugus County Vote Results" dataDxfId="146">
      <calculatedColumnFormula>SUM(E1:E2)</calculatedColumnFormula>
    </tableColumn>
    <tableColumn id="108" xr3:uid="{45534D22-89DA-4B50-84A0-4A6DF2087CDD}" name="Cayuga County Vote Results" dataDxfId="145">
      <calculatedColumnFormula>SUM(F1:F2)</calculatedColumnFormula>
    </tableColumn>
    <tableColumn id="109" xr3:uid="{FCE43991-CC3F-4EFE-BB38-A3BE2BAB3560}" name="Chautauqua County Vote Results" dataDxfId="144">
      <calculatedColumnFormula>SUM(G1:G2)</calculatedColumnFormula>
    </tableColumn>
    <tableColumn id="110" xr3:uid="{6B16BE64-0374-4BE0-8E84-AB7C61509C13}" name="Chemung County Vote Results" dataDxfId="143">
      <calculatedColumnFormula>SUM(H1:H2)</calculatedColumnFormula>
    </tableColumn>
    <tableColumn id="111" xr3:uid="{3EF6CBFA-C195-4502-864E-822EBDF4E113}" name="Chenango County Vote Results" dataDxfId="142">
      <calculatedColumnFormula>SUM(I1:I2)</calculatedColumnFormula>
    </tableColumn>
    <tableColumn id="112" xr3:uid="{CB660D18-0D0D-42DA-B863-8634CC72BBB4}" name="Clinton County Vote Results" dataDxfId="141">
      <calculatedColumnFormula>SUM(J1:J2)</calculatedColumnFormula>
    </tableColumn>
    <tableColumn id="113" xr3:uid="{968DEA80-3976-4BCA-981B-A649AA45F54A}" name="Columbia County Vote Results" dataDxfId="140">
      <calculatedColumnFormula>SUM(K1:K2)</calculatedColumnFormula>
    </tableColumn>
    <tableColumn id="114" xr3:uid="{973ADE3B-1DAB-48E1-B690-00814D04A938}" name="Cortland County Vote Results" dataDxfId="139">
      <calculatedColumnFormula>SUM(L1:L2)</calculatedColumnFormula>
    </tableColumn>
    <tableColumn id="115" xr3:uid="{027539DB-F671-4A59-A341-C8C8349CB8B9}" name="Delaware County Vote Results" dataDxfId="138">
      <calculatedColumnFormula>SUM(M1:M2)</calculatedColumnFormula>
    </tableColumn>
    <tableColumn id="116" xr3:uid="{739E7E35-B36C-4380-8FE3-51D968D42116}" name="Dutchess County Vote Results" dataDxfId="137">
      <calculatedColumnFormula>SUM(N1:N2)</calculatedColumnFormula>
    </tableColumn>
    <tableColumn id="117" xr3:uid="{C8FF9835-5226-4614-9652-5DE309888386}" name="Erie County Vote Results" dataDxfId="136">
      <calculatedColumnFormula>SUM(O1:O2)</calculatedColumnFormula>
    </tableColumn>
    <tableColumn id="118" xr3:uid="{C4151BCF-DFCC-46D6-9DBC-74FD7EA6ADDD}" name="Essex County Vote Results" dataDxfId="135">
      <calculatedColumnFormula>SUM(P1:P2)</calculatedColumnFormula>
    </tableColumn>
    <tableColumn id="91" xr3:uid="{026124AF-188F-4932-AEC9-62572AC9676F}" name="Franklin County Vote Results" dataDxfId="134">
      <calculatedColumnFormula>SUM(Q1:Q2)</calculatedColumnFormula>
    </tableColumn>
    <tableColumn id="92" xr3:uid="{D1333998-C4CB-4F87-BC7B-F82BE3435844}" name="Fulton County Vote Results" dataDxfId="133">
      <calculatedColumnFormula>SUM(R1:R2)</calculatedColumnFormula>
    </tableColumn>
    <tableColumn id="93" xr3:uid="{EAA72A53-112E-4FAB-8E35-4460D90A7D39}" name="Genesee County Vote Results" dataDxfId="132">
      <calculatedColumnFormula>SUM(S1:S2)</calculatedColumnFormula>
    </tableColumn>
    <tableColumn id="94" xr3:uid="{EEA1B604-583A-4E88-98C6-D6369A149D2E}" name="Greene County Vote Results" dataDxfId="131">
      <calculatedColumnFormula>SUM(T1:T2)</calculatedColumnFormula>
    </tableColumn>
    <tableColumn id="95" xr3:uid="{F4F74A7C-0348-4EB5-B083-EE58284EDFE8}" name="Hamilton County Vote Results" dataDxfId="130">
      <calculatedColumnFormula>SUM(U1:U2)</calculatedColumnFormula>
    </tableColumn>
    <tableColumn id="96" xr3:uid="{DA343996-DB72-4ADA-B1F8-7CFED4FBFDE8}" name="Herkimer County Vote Results" dataDxfId="129">
      <calculatedColumnFormula>SUM(V1:V2)</calculatedColumnFormula>
    </tableColumn>
    <tableColumn id="97" xr3:uid="{8431E4B4-94B4-435C-892A-9566821C7465}" name="Jefferson County Vote Results" dataDxfId="128">
      <calculatedColumnFormula>SUM(W1:W2)</calculatedColumnFormula>
    </tableColumn>
    <tableColumn id="98" xr3:uid="{4240E3EF-C1FF-4623-AD79-C1B03BDE22EF}" name="Lewis County Vote Results" dataDxfId="127">
      <calculatedColumnFormula>SUM(X1:X2)</calculatedColumnFormula>
    </tableColumn>
    <tableColumn id="99" xr3:uid="{26EE5C9A-D1D6-4A22-97E7-0F7050A90137}" name="Livingston County Vote Results" dataDxfId="126">
      <calculatedColumnFormula>SUM(Y1:Y2)</calculatedColumnFormula>
    </tableColumn>
    <tableColumn id="100" xr3:uid="{E88B4CEE-895F-480C-873A-3CE449591547}" name="Madison County Vote Results" dataDxfId="125">
      <calculatedColumnFormula>SUM(Z1:Z2)</calculatedColumnFormula>
    </tableColumn>
    <tableColumn id="101" xr3:uid="{EBD027BC-9542-463F-8592-16E41F753264}" name="Monroe County Vote Results" dataDxfId="124">
      <calculatedColumnFormula>SUM(AA1:AA2)</calculatedColumnFormula>
    </tableColumn>
    <tableColumn id="102" xr3:uid="{F011C86A-4558-4A6C-BB9D-08CDB8D218B2}" name="Montgomery County Vote Results" dataDxfId="123">
      <calculatedColumnFormula>SUM(AB1:AB2)</calculatedColumnFormula>
    </tableColumn>
    <tableColumn id="103" xr3:uid="{368D5B40-AC8D-4E24-8A2B-FE17CBE5D39C}" name="Nassau County Vote Results" dataDxfId="122">
      <calculatedColumnFormula>SUM(AC1:AC2)</calculatedColumnFormula>
    </tableColumn>
    <tableColumn id="104" xr3:uid="{F74E1809-09F1-4F45-A7E8-C1B3BA43FA3F}" name="Niagara County Vote Results" dataDxfId="121">
      <calculatedColumnFormula>SUM(AD1:AD2)</calculatedColumnFormula>
    </tableColumn>
    <tableColumn id="77" xr3:uid="{8268174B-E0A4-4F4B-A1A6-FDD9ADE9FEA3}" name="Oneida County Vote Results" dataDxfId="120">
      <calculatedColumnFormula>SUM(AE1:AE2)</calculatedColumnFormula>
    </tableColumn>
    <tableColumn id="78" xr3:uid="{707E1417-9742-428D-B4D9-4EB6429B26D4}" name="Onondaga County Vote Results" dataDxfId="119">
      <calculatedColumnFormula>SUM(AF1:AF2)</calculatedColumnFormula>
    </tableColumn>
    <tableColumn id="79" xr3:uid="{7224DA08-2681-4E4E-9F47-8E53EF24258D}" name="Ontario County Vote Results" dataDxfId="118">
      <calculatedColumnFormula>SUM(AG1:AG2)</calculatedColumnFormula>
    </tableColumn>
    <tableColumn id="80" xr3:uid="{4658E823-7CA8-4CB7-AB31-B60C5513F063}" name="Orange County Vote Results" dataDxfId="117">
      <calculatedColumnFormula>SUM(AH1:AH2)</calculatedColumnFormula>
    </tableColumn>
    <tableColumn id="81" xr3:uid="{6808F631-C195-43E3-86A6-5D55629D1ECA}" name="Orleans County Vote Results" dataDxfId="116">
      <calculatedColumnFormula>SUM(AI1:AI2)</calculatedColumnFormula>
    </tableColumn>
    <tableColumn id="82" xr3:uid="{78B3DDC1-90E4-4A99-B023-0B96F75C7F67}" name="Oswego County Vote Results" dataDxfId="115">
      <calculatedColumnFormula>SUM(AJ1:AJ2)</calculatedColumnFormula>
    </tableColumn>
    <tableColumn id="83" xr3:uid="{43B0B617-E029-4F6B-A1B9-A4B8F9D56150}" name="Otsego County Vote Results" dataDxfId="114">
      <calculatedColumnFormula>SUM(AK1:AK2)</calculatedColumnFormula>
    </tableColumn>
    <tableColumn id="84" xr3:uid="{9DF7ED4E-3B4A-49AF-88ED-942BEE83E8E4}" name="Putnam County Vote Results" dataDxfId="113">
      <calculatedColumnFormula>SUM(AL1:AL2)</calculatedColumnFormula>
    </tableColumn>
    <tableColumn id="85" xr3:uid="{C63CDABD-C39A-41E2-9FBE-B995EFE82A76}" name="Rensselaer County Vote Results" dataDxfId="112">
      <calculatedColumnFormula>SUM(AM1:AM2)</calculatedColumnFormula>
    </tableColumn>
    <tableColumn id="86" xr3:uid="{CEFAD994-C96E-47AD-A00B-C6A5D7B38B8B}" name="Rockland County Vote Results" dataDxfId="111">
      <calculatedColumnFormula>SUM(AN1:AN2)</calculatedColumnFormula>
    </tableColumn>
    <tableColumn id="87" xr3:uid="{FAD3F55F-2E93-418A-B1A1-159A2C848992}" name="St. Lawrence County Vote Results" dataDxfId="110">
      <calculatedColumnFormula>SUM(AO1:AO2)</calculatedColumnFormula>
    </tableColumn>
    <tableColumn id="88" xr3:uid="{5E094E9B-221A-41C2-B08D-4F7C7F4E4E7D}" name="Saratoga County Vote Results" dataDxfId="109">
      <calculatedColumnFormula>SUM(AP1:AP2)</calculatedColumnFormula>
    </tableColumn>
    <tableColumn id="89" xr3:uid="{C3C42529-D9FE-4C38-916A-A76DECABA488}" name="Schenectady County Vote Results" dataDxfId="108">
      <calculatedColumnFormula>SUM(AQ1:AQ2)</calculatedColumnFormula>
    </tableColumn>
    <tableColumn id="90" xr3:uid="{12F0E0B5-7CC9-4A49-9495-B41CCBADFE72}" name="Schoharie County Vote Results" dataDxfId="107">
      <calculatedColumnFormula>SUM(AR1:AR2)</calculatedColumnFormula>
    </tableColumn>
    <tableColumn id="63" xr3:uid="{C34AFF98-7FC7-49F1-ADBD-B10C1463E1B0}" name="Schuyler County Vote Results" dataDxfId="106">
      <calculatedColumnFormula>SUM(AS1:AS2)</calculatedColumnFormula>
    </tableColumn>
    <tableColumn id="64" xr3:uid="{934CA8BB-E564-4636-A586-F312FBE8C5E7}" name="Seneca County Vote Results" dataDxfId="105">
      <calculatedColumnFormula>SUM(AT1:AT2)</calculatedColumnFormula>
    </tableColumn>
    <tableColumn id="65" xr3:uid="{526B70BE-9811-4EC1-9D79-71FD702BEE3F}" name="Steuben County Vote Results" dataDxfId="104">
      <calculatedColumnFormula>SUM(AU1:AU2)</calculatedColumnFormula>
    </tableColumn>
    <tableColumn id="66" xr3:uid="{87FEC5DE-A595-4935-80E0-CCE10CBC56D9}" name="Suffolk County Vote Results" dataDxfId="103">
      <calculatedColumnFormula>SUM(AV1:AV2)</calculatedColumnFormula>
    </tableColumn>
    <tableColumn id="67" xr3:uid="{8FF961CD-7337-48FB-B47D-0562A92314AD}" name="Sullivan County Vote Results" dataDxfId="102">
      <calculatedColumnFormula>SUM(AW1:AW2)</calculatedColumnFormula>
    </tableColumn>
    <tableColumn id="68" xr3:uid="{EB9B4130-F54D-4CE2-8A8B-3A2AD9C93132}" name="Tioga County Vote Results" dataDxfId="101">
      <calculatedColumnFormula>SUM(AX1:AX2)</calculatedColumnFormula>
    </tableColumn>
    <tableColumn id="69" xr3:uid="{1C953F6D-D0D9-499A-BEE3-B08BCFE80893}" name="Tompkins County Vote Results" dataDxfId="100">
      <calculatedColumnFormula>SUM(AY1:AY2)</calculatedColumnFormula>
    </tableColumn>
    <tableColumn id="70" xr3:uid="{896CB58E-6871-4A23-AF48-39E1420F5777}" name="Ulster County Vote Results" dataDxfId="99">
      <calculatedColumnFormula>SUM(AZ1:AZ2)</calculatedColumnFormula>
    </tableColumn>
    <tableColumn id="71" xr3:uid="{29D5F400-5F73-4F01-86F0-2DE91CE57FD0}" name="Warren County Vote Results" dataDxfId="98">
      <calculatedColumnFormula>SUM(BA1:BA2)</calculatedColumnFormula>
    </tableColumn>
    <tableColumn id="72" xr3:uid="{26CF7807-6BE6-4E5A-B370-732B33E2B98E}" name="Washington County Vote Results" dataDxfId="97">
      <calculatedColumnFormula>SUM(BB1:BB2)</calculatedColumnFormula>
    </tableColumn>
    <tableColumn id="73" xr3:uid="{C326BC9F-1B5E-4EA9-B932-EF18C6516C9A}" name="Wayne County Vote Results" dataDxfId="96">
      <calculatedColumnFormula>SUM(BC1:BC2)</calculatedColumnFormula>
    </tableColumn>
    <tableColumn id="74" xr3:uid="{42CDCF85-BFC0-4010-ADEB-522E099A845F}" name="Westchester County Vote Results" dataDxfId="95">
      <calculatedColumnFormula>SUM(BD1:BD2)</calculatedColumnFormula>
    </tableColumn>
    <tableColumn id="75" xr3:uid="{BD7A7E8D-8D58-4622-88C7-A1959F74FE37}" name="Wyoming County Vote Results" dataDxfId="94">
      <calculatedColumnFormula>SUM(BE1:BE2)</calculatedColumnFormula>
    </tableColumn>
    <tableColumn id="76" xr3:uid="{8C438F5A-8B80-4C63-9DF0-88CF0D4323AB}" name="Yates County Vote Results" dataDxfId="93">
      <calculatedColumnFormula>SUM(BF1:BF2)</calculatedColumnFormula>
    </tableColumn>
    <tableColumn id="53" xr3:uid="{7FB384B0-E2F5-4C7C-AECA-F5658CB98859}" name="Bronx County Vote Results" dataDxfId="92">
      <calculatedColumnFormula>SUM(BG1:BG2)</calculatedColumnFormula>
    </tableColumn>
    <tableColumn id="54" xr3:uid="{1B913AB4-F34B-49E1-92A9-C71BD0F4F560}" name="Kings County Vote Results" dataDxfId="91">
      <calculatedColumnFormula>SUM(BH1:BH2)</calculatedColumnFormula>
    </tableColumn>
    <tableColumn id="55" xr3:uid="{01DECFD0-88BD-4A22-B552-40FAE18D50E1}" name="New York County Vote Results" dataDxfId="90">
      <calculatedColumnFormula>SUM(BI1:BI2)</calculatedColumnFormula>
    </tableColumn>
    <tableColumn id="56" xr3:uid="{D2D486C7-FB71-444F-A3E8-0D71100315F7}" name="Queens County Vote Results" dataDxfId="89">
      <calculatedColumnFormula>SUM(BJ1:BJ2)</calculatedColumnFormula>
    </tableColumn>
    <tableColumn id="3" xr3:uid="{80C86F49-E218-47C0-BC4B-AB49B82B52E1}" name="Richmond County Vote Results" dataDxfId="88">
      <calculatedColumnFormula>SUM(BK1:BK2)</calculatedColumnFormula>
    </tableColumn>
    <tableColumn id="10" xr3:uid="{6F3F9541-54FD-4B56-B35B-78E1A33E11C1}" name="Total Votes by Candidate " dataDxfId="87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C7766B7-D096-4857-9047-4D49F2F1B3B6}" name="SD9ReformPrimary" displayName="SD9ReformPrimary" ref="A2:C9" totalsRowShown="0" headerRowDxfId="86" dataDxfId="84" headerRowBorderDxfId="85" tableBorderDxfId="83" totalsRowBorderDxfId="82">
  <autoFilter ref="A2:C9" xr:uid="{1AC63FB3-09D4-47D6-A32D-803745AC6EB1}">
    <filterColumn colId="0" hiddenButton="1"/>
    <filterColumn colId="1" hiddenButton="1"/>
    <filterColumn colId="2" hiddenButton="1"/>
  </autoFilter>
  <tableColumns count="3">
    <tableColumn id="1" xr3:uid="{B7FBF03E-D51B-452C-A2B8-807FCA845CC2}" name="Candidate Name (Party)" dataDxfId="81"/>
    <tableColumn id="10" xr3:uid="{060626D4-B6CC-44EA-BA54-A2B2884182DB}" name="Part of Putnam County Vote Results" dataDxfId="80">
      <calculatedColumnFormula>SUM(B1:B2)</calculatedColumnFormula>
    </tableColumn>
    <tableColumn id="2" xr3:uid="{2B3B1551-D1E6-411E-88E1-0D902E24482B}" name="Part of Westchester County Vote Results" dataDxfId="79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D9CA46-B1F6-4F34-86C3-7C4E1034CC3D}" name="SD9ReformPrimary10" displayName="SD9ReformPrimary10" ref="A2:C8" totalsRowShown="0" headerRowDxfId="78" dataDxfId="76" headerRowBorderDxfId="77" tableBorderDxfId="75" totalsRowBorderDxfId="74">
  <autoFilter ref="A2:C8" xr:uid="{1AC63FB3-09D4-47D6-A32D-803745AC6EB1}">
    <filterColumn colId="0" hiddenButton="1"/>
    <filterColumn colId="1" hiddenButton="1"/>
    <filterColumn colId="2" hiddenButton="1"/>
  </autoFilter>
  <tableColumns count="3">
    <tableColumn id="1" xr3:uid="{40942D22-32B3-4F8E-A765-A7EAB7E02783}" name="Candidate Name (Party)" dataDxfId="73"/>
    <tableColumn id="10" xr3:uid="{EA1D00EB-06FB-46F4-B5D7-3CC736734910}" name="Part of Dutchess County Vote Results" dataDxfId="72">
      <calculatedColumnFormula>SUM(B1:B2)</calculatedColumnFormula>
    </tableColumn>
    <tableColumn id="2" xr3:uid="{00D80C7D-2F55-4687-B3D2-7B936E7E1766}" name="Part of Ulster County Vote Results" dataDxfId="71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51FBDF-EFB5-4A48-A129-3025D9904C9D}" name="SD9ReformPrimary1013" displayName="SD9ReformPrimary1013" ref="A2:C8" totalsRowShown="0" headerRowDxfId="70" dataDxfId="68" headerRowBorderDxfId="69" tableBorderDxfId="67" totalsRowBorderDxfId="66">
  <autoFilter ref="A2:C8" xr:uid="{1AC63FB3-09D4-47D6-A32D-803745AC6EB1}">
    <filterColumn colId="0" hiddenButton="1"/>
    <filterColumn colId="1" hiddenButton="1"/>
    <filterColumn colId="2" hiddenButton="1"/>
  </autoFilter>
  <tableColumns count="3">
    <tableColumn id="1" xr3:uid="{4A180396-7AEC-4EC0-A03E-504170DA92FF}" name="Candidate Name (Party)" dataDxfId="65"/>
    <tableColumn id="10" xr3:uid="{F1CC2DA3-DC87-48D4-8EC2-3EB7D8AABACF}" name="Part of Columbia County Vote Results" dataDxfId="64">
      <calculatedColumnFormula>SUM(B1:B2)</calculatedColumnFormula>
    </tableColumn>
    <tableColumn id="2" xr3:uid="{88137EC7-115C-4D29-B61E-F956BCCD7F4F}" name="Part of Dutchess County Vote Results" dataDxfId="63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665B435-DF0C-4936-8F37-AF6623CB0987}" name="AD111GreenPrimary" displayName="AD111GreenPrimary" ref="A2:D8" totalsRowShown="0" headerRowDxfId="62" dataDxfId="60" headerRowBorderDxfId="61" tableBorderDxfId="59" totalsRowBorderDxfId="58">
  <autoFilter ref="A2:D8" xr:uid="{8BD77681-4C6F-4862-8D6F-3C120B807FD5}">
    <filterColumn colId="0" hiddenButton="1"/>
    <filterColumn colId="1" hiddenButton="1"/>
    <filterColumn colId="2" hiddenButton="1"/>
    <filterColumn colId="3" hiddenButton="1"/>
  </autoFilter>
  <tableColumns count="4">
    <tableColumn id="1" xr3:uid="{E59F0220-FDC7-47FA-AC78-E3ED0524939B}" name="Candidate Name (Party)" dataDxfId="57"/>
    <tableColumn id="2" xr3:uid="{0412F206-F5CB-4D8C-BDD3-99C639E9F2C0}" name="Part of Montgomery County Vote Results" dataDxfId="56">
      <calculatedColumnFormula>SUM(B2:B2)</calculatedColumnFormula>
    </tableColumn>
    <tableColumn id="3" xr3:uid="{35EFA094-15FC-445E-9BCA-D5BEE0321DBB}" name="Part of Schenectady County Vote Results" dataDxfId="55">
      <calculatedColumnFormula>SUM(C1:C2)</calculatedColumnFormula>
    </tableColumn>
    <tableColumn id="10" xr3:uid="{9156C60A-EB88-45DA-AE48-83CBEDFAB2B2}" name="Total Votes by Candidate " dataDxfId="54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0341135-42A2-463C-8769-7DD1900CC47B}" name="AD111GreenPrimary14" displayName="AD111GreenPrimary14" ref="A2:D8" totalsRowShown="0" headerRowDxfId="53" dataDxfId="51" headerRowBorderDxfId="52" tableBorderDxfId="50" totalsRowBorderDxfId="49">
  <autoFilter ref="A2:D8" xr:uid="{8BD77681-4C6F-4862-8D6F-3C120B807FD5}">
    <filterColumn colId="0" hiddenButton="1"/>
    <filterColumn colId="1" hiddenButton="1"/>
    <filterColumn colId="2" hiddenButton="1"/>
    <filterColumn colId="3" hiddenButton="1"/>
  </autoFilter>
  <tableColumns count="4">
    <tableColumn id="1" xr3:uid="{9E740059-2B09-4C25-B932-35041DC38F08}" name="Candidate Name (Party)" dataDxfId="48"/>
    <tableColumn id="2" xr3:uid="{4B5B6A97-7382-4DF2-AEBD-4E2ACC454996}" name="Part of Montgomery County Vote Results" dataDxfId="47">
      <calculatedColumnFormula>SUM(B2:B2)</calculatedColumnFormula>
    </tableColumn>
    <tableColumn id="3" xr3:uid="{B699381D-8BF3-409C-88EB-C71FD09A082A}" name="Part of Schenectady County Vote Results" dataDxfId="46">
      <calculatedColumnFormula>SUM(C1:C2)</calculatedColumnFormula>
    </tableColumn>
    <tableColumn id="10" xr3:uid="{86E21E05-CFC0-4F6B-B86A-DD16DC2A3BBD}" name="Total Votes by Candidate " dataDxfId="45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D49DDC4-208E-4C86-AF8A-12499DE4623E}" name="AD111GreenPrimary14109" displayName="AD111GreenPrimary14109" ref="A2:D8" totalsRowShown="0" headerRowDxfId="44" dataDxfId="42" headerRowBorderDxfId="43" tableBorderDxfId="41" totalsRowBorderDxfId="40">
  <autoFilter ref="A2:D8" xr:uid="{8BD77681-4C6F-4862-8D6F-3C120B807FD5}">
    <filterColumn colId="0" hiddenButton="1"/>
    <filterColumn colId="1" hiddenButton="1"/>
    <filterColumn colId="2" hiddenButton="1"/>
    <filterColumn colId="3" hiddenButton="1"/>
  </autoFilter>
  <tableColumns count="4">
    <tableColumn id="1" xr3:uid="{C9084E02-95CF-4CA9-AD6D-A1E1FFF93904}" name="Candidate Name (Party)" dataDxfId="39"/>
    <tableColumn id="2" xr3:uid="{64FCDF1C-59F5-4AB5-B2A8-246CC2F09A6F}" name="Part of Montgomery County Vote Results" dataDxfId="38">
      <calculatedColumnFormula>SUM(B2:B2)</calculatedColumnFormula>
    </tableColumn>
    <tableColumn id="3" xr3:uid="{A34D24E7-1FCD-4D5C-B5E7-4B0E4FC4DCCF}" name="Part of Schenectady County Vote Results" dataDxfId="37">
      <calculatedColumnFormula>SUM(C1:C2)</calculatedColumnFormula>
    </tableColumn>
    <tableColumn id="10" xr3:uid="{D7233060-DEB5-4E4C-91AE-812E023E5571}" name="Total Votes by Candidate " dataDxfId="36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"/>
  <sheetViews>
    <sheetView zoomScaleNormal="100" workbookViewId="0">
      <pane xSplit="1" topLeftCell="BF1" activePane="topRight" state="frozen"/>
      <selection pane="topRight" activeCell="AS9" sqref="AS9"/>
    </sheetView>
  </sheetViews>
  <sheetFormatPr defaultColWidth="32" defaultRowHeight="15" x14ac:dyDescent="0.25"/>
  <cols>
    <col min="1" max="1" width="38.5703125" customWidth="1"/>
    <col min="2" max="62" width="21" style="1" customWidth="1"/>
    <col min="63" max="63" width="20.5703125" style="1" customWidth="1"/>
    <col min="64" max="64" width="18.85546875" customWidth="1"/>
  </cols>
  <sheetData>
    <row r="1" spans="1:64" s="4" customFormat="1" ht="37.5" x14ac:dyDescent="0.25">
      <c r="A1" s="14" t="s">
        <v>73</v>
      </c>
    </row>
    <row r="2" spans="1:64" s="2" customFormat="1" ht="27.75" customHeight="1" x14ac:dyDescent="0.25">
      <c r="A2" s="5" t="s">
        <v>2</v>
      </c>
      <c r="B2" s="10" t="s">
        <v>34</v>
      </c>
      <c r="C2" s="10" t="s">
        <v>22</v>
      </c>
      <c r="D2" s="10" t="s">
        <v>35</v>
      </c>
      <c r="E2" s="10" t="s">
        <v>23</v>
      </c>
      <c r="F2" s="10" t="s">
        <v>31</v>
      </c>
      <c r="G2" s="10" t="s">
        <v>24</v>
      </c>
      <c r="H2" s="10" t="s">
        <v>25</v>
      </c>
      <c r="I2" s="10" t="s">
        <v>36</v>
      </c>
      <c r="J2" s="10" t="s">
        <v>12</v>
      </c>
      <c r="K2" s="10" t="s">
        <v>4</v>
      </c>
      <c r="L2" s="10" t="s">
        <v>37</v>
      </c>
      <c r="M2" s="10" t="s">
        <v>5</v>
      </c>
      <c r="N2" s="10" t="s">
        <v>38</v>
      </c>
      <c r="O2" s="10" t="s">
        <v>39</v>
      </c>
      <c r="P2" s="10" t="s">
        <v>13</v>
      </c>
      <c r="Q2" s="10" t="s">
        <v>14</v>
      </c>
      <c r="R2" s="10" t="s">
        <v>15</v>
      </c>
      <c r="S2" s="10" t="s">
        <v>40</v>
      </c>
      <c r="T2" s="10" t="s">
        <v>6</v>
      </c>
      <c r="U2" s="10" t="s">
        <v>16</v>
      </c>
      <c r="V2" s="10" t="s">
        <v>41</v>
      </c>
      <c r="W2" s="10" t="s">
        <v>17</v>
      </c>
      <c r="X2" s="10" t="s">
        <v>18</v>
      </c>
      <c r="Y2" s="10" t="s">
        <v>42</v>
      </c>
      <c r="Z2" s="10" t="s">
        <v>43</v>
      </c>
      <c r="AA2" s="10" t="s">
        <v>44</v>
      </c>
      <c r="AB2" s="10" t="s">
        <v>45</v>
      </c>
      <c r="AC2" s="10" t="s">
        <v>46</v>
      </c>
      <c r="AD2" s="10" t="s">
        <v>47</v>
      </c>
      <c r="AE2" s="10" t="s">
        <v>48</v>
      </c>
      <c r="AF2" s="10" t="s">
        <v>32</v>
      </c>
      <c r="AG2" s="10" t="s">
        <v>49</v>
      </c>
      <c r="AH2" s="10" t="s">
        <v>50</v>
      </c>
      <c r="AI2" s="10" t="s">
        <v>51</v>
      </c>
      <c r="AJ2" s="10" t="s">
        <v>52</v>
      </c>
      <c r="AK2" s="10" t="s">
        <v>7</v>
      </c>
      <c r="AL2" s="10" t="s">
        <v>53</v>
      </c>
      <c r="AM2" s="10" t="s">
        <v>54</v>
      </c>
      <c r="AN2" s="10" t="s">
        <v>55</v>
      </c>
      <c r="AO2" s="10" t="s">
        <v>19</v>
      </c>
      <c r="AP2" s="10" t="s">
        <v>56</v>
      </c>
      <c r="AQ2" s="10" t="s">
        <v>57</v>
      </c>
      <c r="AR2" s="10" t="s">
        <v>8</v>
      </c>
      <c r="AS2" s="10" t="s">
        <v>26</v>
      </c>
      <c r="AT2" s="10" t="s">
        <v>27</v>
      </c>
      <c r="AU2" s="10" t="s">
        <v>28</v>
      </c>
      <c r="AV2" s="10" t="s">
        <v>58</v>
      </c>
      <c r="AW2" s="10" t="s">
        <v>9</v>
      </c>
      <c r="AX2" s="10" t="s">
        <v>59</v>
      </c>
      <c r="AY2" s="10" t="s">
        <v>29</v>
      </c>
      <c r="AZ2" s="10" t="s">
        <v>10</v>
      </c>
      <c r="BA2" s="10" t="s">
        <v>20</v>
      </c>
      <c r="BB2" s="10" t="s">
        <v>21</v>
      </c>
      <c r="BC2" s="10" t="s">
        <v>33</v>
      </c>
      <c r="BD2" s="10" t="s">
        <v>60</v>
      </c>
      <c r="BE2" s="10" t="s">
        <v>61</v>
      </c>
      <c r="BF2" s="10" t="s">
        <v>30</v>
      </c>
      <c r="BG2" s="10" t="s">
        <v>62</v>
      </c>
      <c r="BH2" s="10" t="s">
        <v>63</v>
      </c>
      <c r="BI2" s="10" t="s">
        <v>64</v>
      </c>
      <c r="BJ2" s="10" t="s">
        <v>65</v>
      </c>
      <c r="BK2" s="10" t="s">
        <v>66</v>
      </c>
      <c r="BL2" s="11" t="s">
        <v>1</v>
      </c>
    </row>
    <row r="3" spans="1:64" x14ac:dyDescent="0.25">
      <c r="A3" s="12" t="s">
        <v>76</v>
      </c>
      <c r="B3" s="6">
        <v>2350</v>
      </c>
      <c r="C3" s="6">
        <v>70</v>
      </c>
      <c r="D3" s="6">
        <v>746</v>
      </c>
      <c r="E3" s="6">
        <v>251</v>
      </c>
      <c r="F3" s="6">
        <v>320</v>
      </c>
      <c r="G3" s="6">
        <v>365</v>
      </c>
      <c r="H3" s="6">
        <v>297</v>
      </c>
      <c r="I3" s="6">
        <v>140</v>
      </c>
      <c r="J3" s="6">
        <v>246</v>
      </c>
      <c r="K3" s="6">
        <v>247</v>
      </c>
      <c r="L3" s="6">
        <v>124</v>
      </c>
      <c r="M3" s="6">
        <v>175</v>
      </c>
      <c r="N3" s="6">
        <v>1073</v>
      </c>
      <c r="O3" s="6">
        <v>4851</v>
      </c>
      <c r="P3" s="6">
        <v>107</v>
      </c>
      <c r="Q3" s="6">
        <v>166</v>
      </c>
      <c r="R3" s="6">
        <v>165</v>
      </c>
      <c r="S3" s="6">
        <v>144</v>
      </c>
      <c r="T3" s="6">
        <v>127</v>
      </c>
      <c r="U3" s="6">
        <v>27</v>
      </c>
      <c r="V3" s="6">
        <v>106</v>
      </c>
      <c r="W3" s="6">
        <v>297</v>
      </c>
      <c r="X3" s="6">
        <v>69</v>
      </c>
      <c r="Y3" s="6">
        <v>191</v>
      </c>
      <c r="Z3" s="6">
        <v>188</v>
      </c>
      <c r="AA3" s="6">
        <v>2596</v>
      </c>
      <c r="AB3" s="6">
        <v>364</v>
      </c>
      <c r="AC3" s="6">
        <v>16379</v>
      </c>
      <c r="AD3" s="6">
        <v>830</v>
      </c>
      <c r="AE3" s="6">
        <v>628</v>
      </c>
      <c r="AF3" s="6">
        <v>1641</v>
      </c>
      <c r="AG3" s="6">
        <v>363</v>
      </c>
      <c r="AH3" s="6">
        <v>1346</v>
      </c>
      <c r="AI3" s="6">
        <v>75</v>
      </c>
      <c r="AJ3" s="6">
        <v>308</v>
      </c>
      <c r="AK3" s="6">
        <v>183</v>
      </c>
      <c r="AL3" s="6">
        <v>402</v>
      </c>
      <c r="AM3" s="6">
        <v>627</v>
      </c>
      <c r="AN3" s="6">
        <v>1469</v>
      </c>
      <c r="AO3" s="6">
        <v>346</v>
      </c>
      <c r="AP3" s="6">
        <v>735</v>
      </c>
      <c r="AQ3" s="6">
        <v>1029</v>
      </c>
      <c r="AR3" s="6">
        <v>115</v>
      </c>
      <c r="AS3" s="6">
        <v>49</v>
      </c>
      <c r="AT3" s="6">
        <v>126</v>
      </c>
      <c r="AU3" s="6">
        <v>222</v>
      </c>
      <c r="AV3" s="6">
        <v>10632</v>
      </c>
      <c r="AW3" s="6">
        <v>274</v>
      </c>
      <c r="AX3" s="6">
        <v>122</v>
      </c>
      <c r="AY3" s="6">
        <v>267</v>
      </c>
      <c r="AZ3" s="6">
        <v>965</v>
      </c>
      <c r="BA3" s="6">
        <v>226</v>
      </c>
      <c r="BB3" s="6">
        <v>126</v>
      </c>
      <c r="BC3" s="6">
        <v>256</v>
      </c>
      <c r="BD3" s="6">
        <v>5993</v>
      </c>
      <c r="BE3" s="6">
        <v>90</v>
      </c>
      <c r="BF3" s="6">
        <v>69</v>
      </c>
      <c r="BG3" s="6">
        <v>6647</v>
      </c>
      <c r="BH3" s="6">
        <v>13381</v>
      </c>
      <c r="BI3" s="6">
        <v>14271</v>
      </c>
      <c r="BJ3" s="6">
        <v>17696</v>
      </c>
      <c r="BK3" s="6">
        <v>3282</v>
      </c>
      <c r="BL3" s="7">
        <f>SUM(GovDemocraticPrimary[[#This Row],[Albany County Vote Results]:[Richmond County Vote Results]])</f>
        <v>116972</v>
      </c>
    </row>
    <row r="4" spans="1:64" x14ac:dyDescent="0.25">
      <c r="A4" s="12" t="s">
        <v>67</v>
      </c>
      <c r="B4" s="6">
        <v>13488</v>
      </c>
      <c r="C4" s="6">
        <v>613</v>
      </c>
      <c r="D4" s="6">
        <v>4929</v>
      </c>
      <c r="E4" s="6">
        <v>1205</v>
      </c>
      <c r="F4" s="6">
        <v>1625</v>
      </c>
      <c r="G4" s="6">
        <v>2552</v>
      </c>
      <c r="H4" s="6">
        <v>1619</v>
      </c>
      <c r="I4" s="6">
        <v>718</v>
      </c>
      <c r="J4" s="6">
        <v>1535</v>
      </c>
      <c r="K4" s="6">
        <v>3820</v>
      </c>
      <c r="L4" s="6">
        <v>1031</v>
      </c>
      <c r="M4" s="6">
        <v>1237</v>
      </c>
      <c r="N4" s="6">
        <v>10210</v>
      </c>
      <c r="O4" s="6">
        <v>44265</v>
      </c>
      <c r="P4" s="6">
        <v>957</v>
      </c>
      <c r="Q4" s="6">
        <v>689</v>
      </c>
      <c r="R4" s="6">
        <v>780</v>
      </c>
      <c r="S4" s="6">
        <v>830</v>
      </c>
      <c r="T4" s="6">
        <v>1413</v>
      </c>
      <c r="U4" s="6">
        <v>153</v>
      </c>
      <c r="V4" s="6">
        <v>489</v>
      </c>
      <c r="W4" s="6">
        <v>1136</v>
      </c>
      <c r="X4" s="6">
        <v>239</v>
      </c>
      <c r="Y4" s="6">
        <v>1260</v>
      </c>
      <c r="Z4" s="6">
        <v>1444</v>
      </c>
      <c r="AA4" s="6">
        <v>24248</v>
      </c>
      <c r="AB4" s="6">
        <v>1189</v>
      </c>
      <c r="AC4" s="6">
        <v>33693</v>
      </c>
      <c r="AD4" s="6">
        <v>5084</v>
      </c>
      <c r="AE4" s="6">
        <v>3188</v>
      </c>
      <c r="AF4" s="6">
        <v>13128</v>
      </c>
      <c r="AG4" s="6">
        <v>2584</v>
      </c>
      <c r="AH4" s="6">
        <v>7666</v>
      </c>
      <c r="AI4" s="6">
        <v>408</v>
      </c>
      <c r="AJ4" s="6">
        <v>1516</v>
      </c>
      <c r="AK4" s="6">
        <v>1872</v>
      </c>
      <c r="AL4" s="6">
        <v>2928</v>
      </c>
      <c r="AM4" s="6">
        <v>4067</v>
      </c>
      <c r="AN4" s="6">
        <v>8109</v>
      </c>
      <c r="AO4" s="6">
        <v>1529</v>
      </c>
      <c r="AP4" s="6">
        <v>6400</v>
      </c>
      <c r="AQ4" s="6">
        <v>5866</v>
      </c>
      <c r="AR4" s="6">
        <v>708</v>
      </c>
      <c r="AS4" s="6">
        <v>433</v>
      </c>
      <c r="AT4" s="6">
        <v>737</v>
      </c>
      <c r="AU4" s="6">
        <v>1337</v>
      </c>
      <c r="AV4" s="6">
        <v>31484</v>
      </c>
      <c r="AW4" s="6">
        <v>1927</v>
      </c>
      <c r="AX4" s="6">
        <v>908</v>
      </c>
      <c r="AY4" s="6">
        <v>4172</v>
      </c>
      <c r="AZ4" s="6">
        <v>12257</v>
      </c>
      <c r="BA4" s="6">
        <v>1813</v>
      </c>
      <c r="BB4" s="6">
        <v>1202</v>
      </c>
      <c r="BC4" s="6">
        <v>1289</v>
      </c>
      <c r="BD4" s="6">
        <v>40822</v>
      </c>
      <c r="BE4" s="6">
        <v>417</v>
      </c>
      <c r="BF4" s="6">
        <v>472</v>
      </c>
      <c r="BG4" s="6">
        <v>37389</v>
      </c>
      <c r="BH4" s="6">
        <v>81808</v>
      </c>
      <c r="BI4" s="6">
        <v>96134</v>
      </c>
      <c r="BJ4" s="6">
        <v>61181</v>
      </c>
      <c r="BK4" s="6">
        <v>9726</v>
      </c>
      <c r="BL4" s="7">
        <f>SUM(GovDemocraticPrimary[[#This Row],[Albany County Vote Results]:[Richmond County Vote Results]])</f>
        <v>607928</v>
      </c>
    </row>
    <row r="5" spans="1:64" x14ac:dyDescent="0.25">
      <c r="A5" s="12" t="s">
        <v>75</v>
      </c>
      <c r="B5" s="6">
        <v>2003</v>
      </c>
      <c r="C5" s="16">
        <v>64</v>
      </c>
      <c r="D5" s="16">
        <v>646</v>
      </c>
      <c r="E5" s="16">
        <v>136</v>
      </c>
      <c r="F5" s="16">
        <v>135</v>
      </c>
      <c r="G5" s="16">
        <v>195</v>
      </c>
      <c r="H5" s="16">
        <v>247</v>
      </c>
      <c r="I5" s="16">
        <v>90</v>
      </c>
      <c r="J5" s="16">
        <v>158</v>
      </c>
      <c r="K5" s="16">
        <v>540</v>
      </c>
      <c r="L5" s="16">
        <v>94</v>
      </c>
      <c r="M5" s="16">
        <v>204</v>
      </c>
      <c r="N5" s="16">
        <v>1604</v>
      </c>
      <c r="O5" s="16">
        <v>3752</v>
      </c>
      <c r="P5" s="16">
        <v>103</v>
      </c>
      <c r="Q5" s="16">
        <v>97</v>
      </c>
      <c r="R5" s="16">
        <v>59</v>
      </c>
      <c r="S5" s="16">
        <v>82</v>
      </c>
      <c r="T5" s="16">
        <v>242</v>
      </c>
      <c r="U5" s="16">
        <v>10</v>
      </c>
      <c r="V5" s="16">
        <v>66</v>
      </c>
      <c r="W5" s="16">
        <v>149</v>
      </c>
      <c r="X5" s="16">
        <v>37</v>
      </c>
      <c r="Y5" s="16">
        <v>114</v>
      </c>
      <c r="Z5" s="16">
        <v>170</v>
      </c>
      <c r="AA5" s="16">
        <v>4126</v>
      </c>
      <c r="AB5" s="16">
        <v>139</v>
      </c>
      <c r="AC5" s="16">
        <v>4083</v>
      </c>
      <c r="AD5" s="16">
        <v>371</v>
      </c>
      <c r="AE5" s="16">
        <v>438</v>
      </c>
      <c r="AF5" s="16">
        <v>1721</v>
      </c>
      <c r="AG5" s="16">
        <v>344</v>
      </c>
      <c r="AH5" s="16">
        <v>1144</v>
      </c>
      <c r="AI5" s="16">
        <v>43</v>
      </c>
      <c r="AJ5" s="16">
        <v>155</v>
      </c>
      <c r="AK5" s="16">
        <v>200</v>
      </c>
      <c r="AL5" s="16">
        <v>475</v>
      </c>
      <c r="AM5" s="16">
        <v>724</v>
      </c>
      <c r="AN5" s="16">
        <v>1034</v>
      </c>
      <c r="AO5" s="16">
        <v>196</v>
      </c>
      <c r="AP5" s="16">
        <v>738</v>
      </c>
      <c r="AQ5" s="16">
        <v>882</v>
      </c>
      <c r="AR5" s="16">
        <v>81</v>
      </c>
      <c r="AS5" s="16">
        <v>72</v>
      </c>
      <c r="AT5" s="16">
        <v>92</v>
      </c>
      <c r="AU5" s="16">
        <v>199</v>
      </c>
      <c r="AV5" s="16">
        <v>3802</v>
      </c>
      <c r="AW5" s="16">
        <v>227</v>
      </c>
      <c r="AX5" s="16">
        <v>133</v>
      </c>
      <c r="AY5" s="16">
        <v>1395</v>
      </c>
      <c r="AZ5" s="16">
        <v>2559</v>
      </c>
      <c r="BA5" s="16">
        <v>188</v>
      </c>
      <c r="BB5" s="16">
        <v>129</v>
      </c>
      <c r="BC5" s="16">
        <v>156</v>
      </c>
      <c r="BD5" s="16">
        <v>5623</v>
      </c>
      <c r="BE5" s="16">
        <v>18</v>
      </c>
      <c r="BF5" s="16">
        <v>48</v>
      </c>
      <c r="BG5" s="16">
        <v>11920</v>
      </c>
      <c r="BH5" s="16">
        <v>59885</v>
      </c>
      <c r="BI5" s="16">
        <v>33872</v>
      </c>
      <c r="BJ5" s="16">
        <v>23191</v>
      </c>
      <c r="BK5" s="6">
        <v>2472</v>
      </c>
      <c r="BL5" s="7">
        <f>SUM(GovDemocraticPrimary[[#This Row],[Albany County Vote Results]:[Richmond County Vote Results]])</f>
        <v>173872</v>
      </c>
    </row>
    <row r="6" spans="1:64" x14ac:dyDescent="0.25">
      <c r="A6" s="12" t="s">
        <v>119</v>
      </c>
      <c r="B6" s="6">
        <v>222</v>
      </c>
      <c r="C6" s="16">
        <v>17</v>
      </c>
      <c r="D6" s="16">
        <v>59</v>
      </c>
      <c r="E6" s="16">
        <v>34</v>
      </c>
      <c r="F6" s="16"/>
      <c r="G6" s="16">
        <v>33</v>
      </c>
      <c r="H6" s="16">
        <v>73</v>
      </c>
      <c r="I6" s="16">
        <v>24</v>
      </c>
      <c r="J6" s="16">
        <v>26</v>
      </c>
      <c r="K6" s="16">
        <v>36</v>
      </c>
      <c r="L6" s="16">
        <v>16</v>
      </c>
      <c r="M6" s="16">
        <v>49</v>
      </c>
      <c r="N6" s="16"/>
      <c r="O6" s="16">
        <v>595</v>
      </c>
      <c r="P6" s="16">
        <v>16</v>
      </c>
      <c r="Q6" s="16">
        <v>12</v>
      </c>
      <c r="R6" s="16">
        <v>31</v>
      </c>
      <c r="S6" s="16">
        <v>9</v>
      </c>
      <c r="T6" s="16">
        <v>26</v>
      </c>
      <c r="U6" s="16">
        <v>0</v>
      </c>
      <c r="V6" s="16">
        <v>2</v>
      </c>
      <c r="W6" s="16">
        <v>13</v>
      </c>
      <c r="X6" s="16">
        <v>18</v>
      </c>
      <c r="Y6" s="16">
        <v>17</v>
      </c>
      <c r="Z6" s="16">
        <v>20</v>
      </c>
      <c r="AA6" s="16">
        <v>178</v>
      </c>
      <c r="AB6" s="16">
        <v>86</v>
      </c>
      <c r="AC6" s="16">
        <v>310</v>
      </c>
      <c r="AD6" s="16">
        <v>95</v>
      </c>
      <c r="AE6" s="16">
        <v>88</v>
      </c>
      <c r="AF6" s="16">
        <v>90</v>
      </c>
      <c r="AG6" s="16">
        <v>27</v>
      </c>
      <c r="AH6" s="16">
        <v>156</v>
      </c>
      <c r="AI6" s="16">
        <v>8</v>
      </c>
      <c r="AJ6" s="16">
        <v>32</v>
      </c>
      <c r="AK6" s="16">
        <v>41</v>
      </c>
      <c r="AL6" s="16">
        <v>35</v>
      </c>
      <c r="AM6" s="16">
        <v>64</v>
      </c>
      <c r="AN6" s="16">
        <v>210</v>
      </c>
      <c r="AO6" s="16">
        <v>43</v>
      </c>
      <c r="AP6" s="16">
        <v>55</v>
      </c>
      <c r="AQ6" s="16">
        <v>182</v>
      </c>
      <c r="AR6" s="16">
        <v>15</v>
      </c>
      <c r="AS6" s="16">
        <v>4</v>
      </c>
      <c r="AT6" s="16">
        <v>10</v>
      </c>
      <c r="AU6" s="16">
        <v>16</v>
      </c>
      <c r="AV6" s="16">
        <v>228</v>
      </c>
      <c r="AW6" s="16">
        <v>62</v>
      </c>
      <c r="AX6" s="16">
        <v>23</v>
      </c>
      <c r="AY6" s="16">
        <v>23</v>
      </c>
      <c r="AZ6" s="16">
        <v>184</v>
      </c>
      <c r="BA6" s="16">
        <v>37</v>
      </c>
      <c r="BB6" s="16">
        <v>7</v>
      </c>
      <c r="BC6" s="16">
        <v>12</v>
      </c>
      <c r="BD6" s="16"/>
      <c r="BE6" s="16">
        <v>7</v>
      </c>
      <c r="BF6" s="16">
        <v>3</v>
      </c>
      <c r="BG6" s="16">
        <v>983</v>
      </c>
      <c r="BH6" s="16">
        <v>2176</v>
      </c>
      <c r="BI6" s="16">
        <v>1631</v>
      </c>
      <c r="BJ6" s="16">
        <v>1349</v>
      </c>
      <c r="BK6" s="6">
        <v>125</v>
      </c>
      <c r="BL6" s="7">
        <f>SUM(GovDemocraticPrimary[[#This Row],[Albany County Vote Results]:[Richmond County Vote Results]])</f>
        <v>9943</v>
      </c>
    </row>
    <row r="7" spans="1:64" x14ac:dyDescent="0.25">
      <c r="A7" s="12" t="s">
        <v>121</v>
      </c>
      <c r="B7" s="6">
        <v>71</v>
      </c>
      <c r="C7" s="6">
        <v>0</v>
      </c>
      <c r="D7" s="6">
        <v>12</v>
      </c>
      <c r="E7" s="6">
        <v>4</v>
      </c>
      <c r="F7" s="6"/>
      <c r="G7" s="6">
        <v>15</v>
      </c>
      <c r="H7" s="6">
        <v>0</v>
      </c>
      <c r="I7" s="6">
        <v>5</v>
      </c>
      <c r="J7" s="6">
        <v>7</v>
      </c>
      <c r="K7" s="6">
        <v>3</v>
      </c>
      <c r="L7" s="6">
        <v>0</v>
      </c>
      <c r="M7" s="6">
        <v>7</v>
      </c>
      <c r="N7" s="6"/>
      <c r="O7" s="6">
        <v>341</v>
      </c>
      <c r="P7" s="6">
        <v>0</v>
      </c>
      <c r="Q7" s="6">
        <v>5</v>
      </c>
      <c r="R7" s="6">
        <v>0</v>
      </c>
      <c r="S7" s="6">
        <v>1</v>
      </c>
      <c r="T7" s="6">
        <v>2</v>
      </c>
      <c r="U7" s="6">
        <v>0</v>
      </c>
      <c r="V7" s="6">
        <v>2</v>
      </c>
      <c r="W7" s="6">
        <v>1</v>
      </c>
      <c r="X7" s="6">
        <v>1</v>
      </c>
      <c r="Y7" s="6">
        <v>1</v>
      </c>
      <c r="Z7" s="6">
        <v>2</v>
      </c>
      <c r="AA7" s="6">
        <v>39</v>
      </c>
      <c r="AB7" s="6">
        <v>0</v>
      </c>
      <c r="AC7" s="6">
        <v>293</v>
      </c>
      <c r="AD7" s="6">
        <v>12</v>
      </c>
      <c r="AE7" s="6">
        <v>4</v>
      </c>
      <c r="AF7" s="6">
        <v>15</v>
      </c>
      <c r="AG7" s="6">
        <v>2</v>
      </c>
      <c r="AH7" s="6">
        <v>7</v>
      </c>
      <c r="AI7" s="6">
        <v>1</v>
      </c>
      <c r="AJ7" s="6">
        <v>8</v>
      </c>
      <c r="AK7" s="6">
        <v>2</v>
      </c>
      <c r="AL7" s="6">
        <v>0</v>
      </c>
      <c r="AM7" s="6">
        <v>0</v>
      </c>
      <c r="AN7" s="6">
        <v>54</v>
      </c>
      <c r="AO7" s="6">
        <v>0</v>
      </c>
      <c r="AP7" s="6">
        <v>0</v>
      </c>
      <c r="AQ7" s="6">
        <v>26</v>
      </c>
      <c r="AR7" s="6">
        <v>1</v>
      </c>
      <c r="AS7" s="6">
        <v>1</v>
      </c>
      <c r="AT7" s="6">
        <v>0</v>
      </c>
      <c r="AU7" s="6">
        <v>2</v>
      </c>
      <c r="AV7" s="6">
        <v>130</v>
      </c>
      <c r="AW7" s="6">
        <v>3</v>
      </c>
      <c r="AX7" s="6">
        <v>0</v>
      </c>
      <c r="AY7" s="6">
        <v>4</v>
      </c>
      <c r="AZ7" s="6">
        <v>10</v>
      </c>
      <c r="BA7" s="6">
        <v>0</v>
      </c>
      <c r="BB7" s="6">
        <v>11</v>
      </c>
      <c r="BC7" s="6">
        <v>1</v>
      </c>
      <c r="BD7" s="6"/>
      <c r="BE7" s="6">
        <v>14</v>
      </c>
      <c r="BF7" s="6">
        <v>1</v>
      </c>
      <c r="BG7" s="6"/>
      <c r="BH7" s="6"/>
      <c r="BI7" s="6"/>
      <c r="BJ7" s="6"/>
      <c r="BK7" s="6"/>
      <c r="BL7" s="7">
        <f>SUM(GovDemocraticPrimary[[#This Row],[Albany County Vote Results]:[Richmond County Vote Results]])</f>
        <v>1121</v>
      </c>
    </row>
    <row r="8" spans="1:64" x14ac:dyDescent="0.25">
      <c r="A8" s="12" t="s">
        <v>120</v>
      </c>
      <c r="B8" s="6">
        <v>300</v>
      </c>
      <c r="C8" s="16">
        <v>5</v>
      </c>
      <c r="D8" s="16">
        <v>52</v>
      </c>
      <c r="E8" s="16">
        <v>10</v>
      </c>
      <c r="F8" s="16">
        <v>21</v>
      </c>
      <c r="G8" s="16">
        <v>18</v>
      </c>
      <c r="H8" s="16">
        <v>16</v>
      </c>
      <c r="I8" s="16">
        <v>21</v>
      </c>
      <c r="J8" s="16">
        <v>3</v>
      </c>
      <c r="K8" s="16">
        <v>11</v>
      </c>
      <c r="L8" s="16">
        <v>7</v>
      </c>
      <c r="M8" s="16">
        <v>3</v>
      </c>
      <c r="N8" s="16">
        <v>34</v>
      </c>
      <c r="O8" s="16">
        <v>98</v>
      </c>
      <c r="P8" s="16">
        <v>7</v>
      </c>
      <c r="Q8" s="16">
        <v>5</v>
      </c>
      <c r="R8" s="16">
        <v>21</v>
      </c>
      <c r="S8" s="16">
        <v>6</v>
      </c>
      <c r="T8" s="16">
        <v>7</v>
      </c>
      <c r="U8" s="16">
        <v>0</v>
      </c>
      <c r="V8" s="16">
        <v>3</v>
      </c>
      <c r="W8" s="16">
        <v>19</v>
      </c>
      <c r="X8" s="16">
        <v>2</v>
      </c>
      <c r="Y8" s="16">
        <v>15</v>
      </c>
      <c r="Z8" s="16">
        <v>18</v>
      </c>
      <c r="AA8" s="16">
        <v>119</v>
      </c>
      <c r="AB8" s="16">
        <v>20</v>
      </c>
      <c r="AC8" s="16">
        <v>227</v>
      </c>
      <c r="AD8" s="16">
        <v>47</v>
      </c>
      <c r="AE8" s="16">
        <v>0</v>
      </c>
      <c r="AF8" s="16">
        <v>63</v>
      </c>
      <c r="AG8" s="16">
        <v>16</v>
      </c>
      <c r="AH8" s="16">
        <v>37</v>
      </c>
      <c r="AI8" s="16">
        <v>8</v>
      </c>
      <c r="AJ8" s="16">
        <v>23</v>
      </c>
      <c r="AK8" s="16">
        <v>15</v>
      </c>
      <c r="AL8" s="16">
        <v>23</v>
      </c>
      <c r="AM8" s="16">
        <v>18</v>
      </c>
      <c r="AN8" s="16">
        <v>169</v>
      </c>
      <c r="AO8" s="16">
        <v>29</v>
      </c>
      <c r="AP8" s="16">
        <v>22</v>
      </c>
      <c r="AQ8" s="16">
        <v>41</v>
      </c>
      <c r="AR8" s="16">
        <v>10</v>
      </c>
      <c r="AS8" s="16">
        <v>5</v>
      </c>
      <c r="AT8" s="16">
        <v>6</v>
      </c>
      <c r="AU8" s="16">
        <v>23</v>
      </c>
      <c r="AV8" s="16">
        <v>248</v>
      </c>
      <c r="AW8" s="16">
        <v>17</v>
      </c>
      <c r="AX8" s="16">
        <v>16</v>
      </c>
      <c r="AY8" s="16">
        <v>8</v>
      </c>
      <c r="AZ8" s="16">
        <v>35</v>
      </c>
      <c r="BA8" s="16">
        <v>10</v>
      </c>
      <c r="BB8" s="16"/>
      <c r="BC8" s="16">
        <v>20</v>
      </c>
      <c r="BD8" s="16">
        <f>80+91</f>
        <v>171</v>
      </c>
      <c r="BE8" s="16">
        <v>5</v>
      </c>
      <c r="BF8" s="16">
        <v>2</v>
      </c>
      <c r="BG8" s="16">
        <v>164</v>
      </c>
      <c r="BH8" s="16">
        <v>559</v>
      </c>
      <c r="BI8" s="16">
        <v>406</v>
      </c>
      <c r="BJ8" s="16">
        <v>365</v>
      </c>
      <c r="BK8" s="6">
        <v>81</v>
      </c>
      <c r="BL8" s="7">
        <f>SUM(GovDemocraticPrimary[[#This Row],[Albany County Vote Results]:[Richmond County Vote Results]])</f>
        <v>3730</v>
      </c>
    </row>
    <row r="9" spans="1:64" x14ac:dyDescent="0.25">
      <c r="A9" s="13" t="s">
        <v>0</v>
      </c>
      <c r="B9" s="8">
        <f>SUM(B3:B8)</f>
        <v>18434</v>
      </c>
      <c r="C9" s="8">
        <f t="shared" ref="C9:BK9" si="0">SUM(C3:C8)</f>
        <v>769</v>
      </c>
      <c r="D9" s="8">
        <f t="shared" si="0"/>
        <v>6444</v>
      </c>
      <c r="E9" s="8">
        <f t="shared" si="0"/>
        <v>1640</v>
      </c>
      <c r="F9" s="8">
        <f t="shared" si="0"/>
        <v>2101</v>
      </c>
      <c r="G9" s="8">
        <f t="shared" si="0"/>
        <v>3178</v>
      </c>
      <c r="H9" s="8">
        <f t="shared" si="0"/>
        <v>2252</v>
      </c>
      <c r="I9" s="8">
        <f t="shared" si="0"/>
        <v>998</v>
      </c>
      <c r="J9" s="8">
        <f t="shared" si="0"/>
        <v>1975</v>
      </c>
      <c r="K9" s="8">
        <f t="shared" si="0"/>
        <v>4657</v>
      </c>
      <c r="L9" s="8">
        <f t="shared" si="0"/>
        <v>1272</v>
      </c>
      <c r="M9" s="8">
        <f t="shared" si="0"/>
        <v>1675</v>
      </c>
      <c r="N9" s="8">
        <f t="shared" si="0"/>
        <v>12921</v>
      </c>
      <c r="O9" s="8">
        <f t="shared" si="0"/>
        <v>53902</v>
      </c>
      <c r="P9" s="8">
        <f t="shared" si="0"/>
        <v>1190</v>
      </c>
      <c r="Q9" s="8">
        <f t="shared" si="0"/>
        <v>974</v>
      </c>
      <c r="R9" s="8">
        <f t="shared" si="0"/>
        <v>1056</v>
      </c>
      <c r="S9" s="8">
        <f t="shared" si="0"/>
        <v>1072</v>
      </c>
      <c r="T9" s="8">
        <f t="shared" si="0"/>
        <v>1817</v>
      </c>
      <c r="U9" s="8">
        <f t="shared" si="0"/>
        <v>190</v>
      </c>
      <c r="V9" s="8">
        <f t="shared" si="0"/>
        <v>668</v>
      </c>
      <c r="W9" s="8">
        <f t="shared" si="0"/>
        <v>1615</v>
      </c>
      <c r="X9" s="8">
        <f t="shared" si="0"/>
        <v>366</v>
      </c>
      <c r="Y9" s="8">
        <f t="shared" si="0"/>
        <v>1598</v>
      </c>
      <c r="Z9" s="8">
        <f t="shared" si="0"/>
        <v>1842</v>
      </c>
      <c r="AA9" s="8">
        <f t="shared" si="0"/>
        <v>31306</v>
      </c>
      <c r="AB9" s="8">
        <f t="shared" si="0"/>
        <v>1798</v>
      </c>
      <c r="AC9" s="8">
        <f t="shared" si="0"/>
        <v>54985</v>
      </c>
      <c r="AD9" s="8">
        <f t="shared" si="0"/>
        <v>6439</v>
      </c>
      <c r="AE9" s="8">
        <f t="shared" si="0"/>
        <v>4346</v>
      </c>
      <c r="AF9" s="8">
        <f t="shared" si="0"/>
        <v>16658</v>
      </c>
      <c r="AG9" s="8">
        <f t="shared" si="0"/>
        <v>3336</v>
      </c>
      <c r="AH9" s="8">
        <f t="shared" si="0"/>
        <v>10356</v>
      </c>
      <c r="AI9" s="8">
        <f t="shared" si="0"/>
        <v>543</v>
      </c>
      <c r="AJ9" s="8">
        <f t="shared" si="0"/>
        <v>2042</v>
      </c>
      <c r="AK9" s="8">
        <f t="shared" si="0"/>
        <v>2313</v>
      </c>
      <c r="AL9" s="8">
        <f t="shared" si="0"/>
        <v>3863</v>
      </c>
      <c r="AM9" s="8">
        <f t="shared" si="0"/>
        <v>5500</v>
      </c>
      <c r="AN9" s="8">
        <f t="shared" si="0"/>
        <v>11045</v>
      </c>
      <c r="AO9" s="8">
        <f t="shared" si="0"/>
        <v>2143</v>
      </c>
      <c r="AP9" s="8">
        <f t="shared" si="0"/>
        <v>7950</v>
      </c>
      <c r="AQ9" s="8">
        <f t="shared" si="0"/>
        <v>8026</v>
      </c>
      <c r="AR9" s="8">
        <f t="shared" si="0"/>
        <v>930</v>
      </c>
      <c r="AS9" s="8">
        <f t="shared" si="0"/>
        <v>564</v>
      </c>
      <c r="AT9" s="8">
        <f t="shared" si="0"/>
        <v>971</v>
      </c>
      <c r="AU9" s="8">
        <f t="shared" si="0"/>
        <v>1799</v>
      </c>
      <c r="AV9" s="8">
        <f t="shared" si="0"/>
        <v>46524</v>
      </c>
      <c r="AW9" s="8">
        <f t="shared" si="0"/>
        <v>2510</v>
      </c>
      <c r="AX9" s="8">
        <f t="shared" si="0"/>
        <v>1202</v>
      </c>
      <c r="AY9" s="8">
        <f t="shared" si="0"/>
        <v>5869</v>
      </c>
      <c r="AZ9" s="8">
        <f t="shared" si="0"/>
        <v>16010</v>
      </c>
      <c r="BA9" s="8">
        <f t="shared" si="0"/>
        <v>2274</v>
      </c>
      <c r="BB9" s="8">
        <f t="shared" si="0"/>
        <v>1475</v>
      </c>
      <c r="BC9" s="8">
        <f t="shared" si="0"/>
        <v>1734</v>
      </c>
      <c r="BD9" s="8">
        <f t="shared" si="0"/>
        <v>52609</v>
      </c>
      <c r="BE9" s="8">
        <f t="shared" si="0"/>
        <v>551</v>
      </c>
      <c r="BF9" s="8">
        <f t="shared" si="0"/>
        <v>595</v>
      </c>
      <c r="BG9" s="8">
        <f t="shared" si="0"/>
        <v>57103</v>
      </c>
      <c r="BH9" s="8">
        <f t="shared" si="0"/>
        <v>157809</v>
      </c>
      <c r="BI9" s="8">
        <f t="shared" si="0"/>
        <v>146314</v>
      </c>
      <c r="BJ9" s="8">
        <f t="shared" si="0"/>
        <v>103782</v>
      </c>
      <c r="BK9" s="8">
        <f t="shared" si="0"/>
        <v>15686</v>
      </c>
      <c r="BL9" s="9">
        <f>SUM(BL3:BL8)</f>
        <v>913566</v>
      </c>
    </row>
  </sheetData>
  <pageMargins left="0.45" right="0.45" top="0.75" bottom="0.75" header="0.3" footer="0.3"/>
  <pageSetup paperSize="5" orientation="landscape" r:id="rId1"/>
  <headerFooter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AAF0-3864-4863-A6C5-723F1EEDE938}">
  <dimension ref="A1:D8"/>
  <sheetViews>
    <sheetView workbookViewId="0">
      <selection activeCell="D4" sqref="D4:D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24.95" customHeight="1" x14ac:dyDescent="0.25">
      <c r="A1" s="3" t="s">
        <v>105</v>
      </c>
    </row>
    <row r="2" spans="1:4" s="2" customFormat="1" ht="27.75" customHeight="1" x14ac:dyDescent="0.25">
      <c r="A2" s="5" t="s">
        <v>2</v>
      </c>
      <c r="B2" s="10" t="s">
        <v>96</v>
      </c>
      <c r="C2" s="10" t="s">
        <v>70</v>
      </c>
      <c r="D2" s="11" t="s">
        <v>1</v>
      </c>
    </row>
    <row r="3" spans="1:4" x14ac:dyDescent="0.25">
      <c r="A3" s="12" t="s">
        <v>106</v>
      </c>
      <c r="B3" s="6">
        <v>3</v>
      </c>
      <c r="C3" s="6">
        <v>36</v>
      </c>
      <c r="D3" s="7">
        <f>SUM(AD111GreenPrimary14109110[[#This Row],[Part of Montgomery County Vote Results]:[Part of Schenectady County Vote Results]])</f>
        <v>39</v>
      </c>
    </row>
    <row r="4" spans="1:4" x14ac:dyDescent="0.25">
      <c r="A4" s="12" t="s">
        <v>107</v>
      </c>
      <c r="B4" s="6">
        <v>3</v>
      </c>
      <c r="C4" s="6">
        <v>64</v>
      </c>
      <c r="D4" s="7">
        <f>SUM(AD111GreenPrimary14109110[[#This Row],[Part of Montgomery County Vote Results]:[Part of Schenectady County Vote Results]])</f>
        <v>67</v>
      </c>
    </row>
    <row r="5" spans="1:4" x14ac:dyDescent="0.25">
      <c r="A5" s="12" t="s">
        <v>119</v>
      </c>
      <c r="B5" s="6">
        <v>0</v>
      </c>
      <c r="C5" s="6">
        <v>5</v>
      </c>
      <c r="D5" s="7">
        <f>SUM(AD111GreenPrimary14109110[[#This Row],[Part of Montgomery County Vote Results]:[Part of Schenectady County Vote Results]])</f>
        <v>5</v>
      </c>
    </row>
    <row r="6" spans="1:4" x14ac:dyDescent="0.25">
      <c r="A6" s="12" t="s">
        <v>121</v>
      </c>
      <c r="B6" s="6">
        <v>0</v>
      </c>
      <c r="C6" s="6">
        <v>2</v>
      </c>
      <c r="D6" s="7">
        <f>SUM(AD111GreenPrimary14109110[[#This Row],[Part of Montgomery County Vote Results]:[Part of Schenectady County Vote Results]])</f>
        <v>2</v>
      </c>
    </row>
    <row r="7" spans="1:4" x14ac:dyDescent="0.25">
      <c r="A7" s="12" t="s">
        <v>120</v>
      </c>
      <c r="B7" s="6">
        <v>0</v>
      </c>
      <c r="C7" s="6">
        <v>3</v>
      </c>
      <c r="D7" s="7">
        <f>SUM(AD111GreenPrimary14109110[[#This Row],[Part of Montgomery County Vote Results]:[Part of Schenectady County Vote Results]])</f>
        <v>3</v>
      </c>
    </row>
    <row r="8" spans="1:4" x14ac:dyDescent="0.25">
      <c r="A8" s="13" t="s">
        <v>0</v>
      </c>
      <c r="B8" s="8">
        <f>SUM(B3:B7)</f>
        <v>6</v>
      </c>
      <c r="C8" s="8">
        <f t="shared" ref="C8:D8" si="0">SUM(C3:C7)</f>
        <v>110</v>
      </c>
      <c r="D8" s="8">
        <f t="shared" si="0"/>
        <v>116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4638-498C-4674-8C90-E46680B4BB42}"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24.95" customHeight="1" x14ac:dyDescent="0.25">
      <c r="A1" s="3" t="s">
        <v>108</v>
      </c>
    </row>
    <row r="2" spans="1:4" s="2" customFormat="1" ht="27.75" customHeight="1" x14ac:dyDescent="0.25">
      <c r="A2" s="5" t="s">
        <v>2</v>
      </c>
      <c r="B2" s="10" t="s">
        <v>109</v>
      </c>
      <c r="C2" s="10" t="s">
        <v>72</v>
      </c>
      <c r="D2" s="11" t="s">
        <v>1</v>
      </c>
    </row>
    <row r="3" spans="1:4" x14ac:dyDescent="0.25">
      <c r="A3" s="12" t="s">
        <v>110</v>
      </c>
      <c r="B3" s="6">
        <v>1863</v>
      </c>
      <c r="C3" s="6">
        <v>1206</v>
      </c>
      <c r="D3" s="7">
        <f>SUM(AD111GreenPrimary14111112[[#This Row],[Part of Jefferson County Vote Results]:[Part of St. Lawrence County Vote Results]])</f>
        <v>3069</v>
      </c>
    </row>
    <row r="4" spans="1:4" x14ac:dyDescent="0.25">
      <c r="A4" s="12" t="s">
        <v>111</v>
      </c>
      <c r="B4" s="6">
        <v>2379</v>
      </c>
      <c r="C4" s="6">
        <v>1094</v>
      </c>
      <c r="D4" s="7">
        <f>SUM(AD111GreenPrimary14111112[[#This Row],[Part of Jefferson County Vote Results]:[Part of St. Lawrence County Vote Results]])</f>
        <v>3473</v>
      </c>
    </row>
    <row r="5" spans="1:4" x14ac:dyDescent="0.25">
      <c r="A5" s="12" t="s">
        <v>119</v>
      </c>
      <c r="B5" s="6">
        <v>57</v>
      </c>
      <c r="C5" s="6">
        <v>137</v>
      </c>
      <c r="D5" s="7">
        <f>SUM(AD111GreenPrimary14111112[[#This Row],[Part of Jefferson County Vote Results]:[Part of St. Lawrence County Vote Results]])</f>
        <v>194</v>
      </c>
    </row>
    <row r="6" spans="1:4" x14ac:dyDescent="0.25">
      <c r="A6" s="12" t="s">
        <v>121</v>
      </c>
      <c r="B6" s="6">
        <v>2</v>
      </c>
      <c r="C6" s="6">
        <v>1</v>
      </c>
      <c r="D6" s="7">
        <f>SUM(AD111GreenPrimary14111112[[#This Row],[Part of Jefferson County Vote Results]:[Part of St. Lawrence County Vote Results]])</f>
        <v>3</v>
      </c>
    </row>
    <row r="7" spans="1:4" x14ac:dyDescent="0.25">
      <c r="A7" s="12" t="s">
        <v>120</v>
      </c>
      <c r="B7" s="6">
        <v>1</v>
      </c>
      <c r="C7" s="6">
        <v>8</v>
      </c>
      <c r="D7" s="7">
        <f>SUM(AD111GreenPrimary14111112[[#This Row],[Part of Jefferson County Vote Results]:[Part of St. Lawrence County Vote Results]])</f>
        <v>9</v>
      </c>
    </row>
    <row r="8" spans="1:4" x14ac:dyDescent="0.25">
      <c r="A8" s="13" t="s">
        <v>0</v>
      </c>
      <c r="B8" s="8">
        <f>SUM(B3:B7)</f>
        <v>4302</v>
      </c>
      <c r="C8" s="8">
        <f>SUM(C3:C7)</f>
        <v>2446</v>
      </c>
      <c r="D8" s="8">
        <f>SUM(D3:D7)</f>
        <v>6748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862C-B4EF-472E-9EB9-4633DF454A64}">
  <dimension ref="A1:E8"/>
  <sheetViews>
    <sheetView workbookViewId="0">
      <selection activeCell="D8" sqref="D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20.5703125" style="1" customWidth="1"/>
    <col min="5" max="5" width="18.85546875" customWidth="1"/>
  </cols>
  <sheetData>
    <row r="1" spans="1:5" s="4" customFormat="1" ht="24.95" customHeight="1" x14ac:dyDescent="0.25">
      <c r="A1" s="3" t="s">
        <v>112</v>
      </c>
    </row>
    <row r="2" spans="1:5" s="2" customFormat="1" ht="27.75" customHeight="1" x14ac:dyDescent="0.25">
      <c r="A2" s="5" t="s">
        <v>2</v>
      </c>
      <c r="B2" s="10" t="s">
        <v>116</v>
      </c>
      <c r="C2" s="10" t="s">
        <v>16</v>
      </c>
      <c r="D2" s="20" t="s">
        <v>96</v>
      </c>
      <c r="E2" s="11" t="s">
        <v>1</v>
      </c>
    </row>
    <row r="3" spans="1:5" x14ac:dyDescent="0.25">
      <c r="A3" s="12" t="s">
        <v>113</v>
      </c>
      <c r="B3" s="6">
        <v>82</v>
      </c>
      <c r="C3" s="6">
        <v>11</v>
      </c>
      <c r="D3" s="15">
        <v>30</v>
      </c>
      <c r="E3" s="7">
        <f>SUM(B3:D3)</f>
        <v>123</v>
      </c>
    </row>
    <row r="4" spans="1:5" x14ac:dyDescent="0.25">
      <c r="A4" s="12" t="s">
        <v>114</v>
      </c>
      <c r="B4" s="6">
        <v>20</v>
      </c>
      <c r="C4" s="6">
        <v>3</v>
      </c>
      <c r="D4" s="15">
        <v>39</v>
      </c>
      <c r="E4" s="7">
        <f>SUM(B4:D4)</f>
        <v>62</v>
      </c>
    </row>
    <row r="5" spans="1:5" x14ac:dyDescent="0.25">
      <c r="A5" s="12" t="s">
        <v>119</v>
      </c>
      <c r="B5" s="6">
        <v>13</v>
      </c>
      <c r="C5" s="6">
        <v>0</v>
      </c>
      <c r="D5" s="21">
        <v>11</v>
      </c>
      <c r="E5" s="7">
        <f>SUM(B5:D5)</f>
        <v>24</v>
      </c>
    </row>
    <row r="6" spans="1:5" x14ac:dyDescent="0.25">
      <c r="A6" s="12" t="s">
        <v>121</v>
      </c>
      <c r="B6" s="6">
        <v>0</v>
      </c>
      <c r="C6" s="6">
        <v>0</v>
      </c>
      <c r="D6" s="21">
        <v>0</v>
      </c>
      <c r="E6" s="7">
        <f>SUM(B6:D6)</f>
        <v>0</v>
      </c>
    </row>
    <row r="7" spans="1:5" x14ac:dyDescent="0.25">
      <c r="A7" s="12" t="s">
        <v>120</v>
      </c>
      <c r="B7" s="6">
        <v>1</v>
      </c>
      <c r="C7" s="6">
        <v>0</v>
      </c>
      <c r="D7" s="21">
        <v>1</v>
      </c>
      <c r="E7" s="7">
        <f>SUM(B7:D7)</f>
        <v>2</v>
      </c>
    </row>
    <row r="8" spans="1:5" x14ac:dyDescent="0.25">
      <c r="A8" s="13" t="s">
        <v>0</v>
      </c>
      <c r="B8" s="8">
        <f>SUM(B3:B7)</f>
        <v>116</v>
      </c>
      <c r="C8" s="8">
        <f t="shared" ref="C8:E8" si="0">SUM(C3:C7)</f>
        <v>14</v>
      </c>
      <c r="D8" s="8">
        <f t="shared" si="0"/>
        <v>81</v>
      </c>
      <c r="E8" s="8">
        <f t="shared" si="0"/>
        <v>211</v>
      </c>
    </row>
  </sheetData>
  <phoneticPr fontId="6" type="noConversion"/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AC58-E6F6-4CE1-A6FF-0E2F0772634B}">
  <dimension ref="A1:E8"/>
  <sheetViews>
    <sheetView tabSelected="1" workbookViewId="0">
      <selection activeCell="D7" sqref="D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20.5703125" style="1" customWidth="1"/>
    <col min="5" max="5" width="18.85546875" customWidth="1"/>
  </cols>
  <sheetData>
    <row r="1" spans="1:5" s="4" customFormat="1" ht="24.95" customHeight="1" x14ac:dyDescent="0.25">
      <c r="A1" s="3" t="s">
        <v>115</v>
      </c>
    </row>
    <row r="2" spans="1:5" s="2" customFormat="1" ht="27.75" customHeight="1" x14ac:dyDescent="0.25">
      <c r="A2" s="5" t="s">
        <v>2</v>
      </c>
      <c r="B2" s="10" t="s">
        <v>116</v>
      </c>
      <c r="C2" s="10" t="s">
        <v>16</v>
      </c>
      <c r="D2" s="20" t="s">
        <v>96</v>
      </c>
      <c r="E2" s="11" t="s">
        <v>1</v>
      </c>
    </row>
    <row r="3" spans="1:5" x14ac:dyDescent="0.25">
      <c r="A3" s="12" t="s">
        <v>117</v>
      </c>
      <c r="B3" s="6">
        <v>25</v>
      </c>
      <c r="C3" s="6">
        <v>2</v>
      </c>
      <c r="D3" s="15">
        <v>36</v>
      </c>
      <c r="E3" s="7">
        <f>SUM(B3:D3)</f>
        <v>63</v>
      </c>
    </row>
    <row r="4" spans="1:5" x14ac:dyDescent="0.25">
      <c r="A4" s="12" t="s">
        <v>118</v>
      </c>
      <c r="B4" s="6">
        <v>77</v>
      </c>
      <c r="C4" s="6">
        <v>12</v>
      </c>
      <c r="D4" s="15">
        <v>38</v>
      </c>
      <c r="E4" s="7">
        <f>SUM(B4:D4)</f>
        <v>127</v>
      </c>
    </row>
    <row r="5" spans="1:5" x14ac:dyDescent="0.25">
      <c r="A5" s="12" t="s">
        <v>119</v>
      </c>
      <c r="B5" s="6">
        <v>13</v>
      </c>
      <c r="C5" s="6">
        <v>0</v>
      </c>
      <c r="D5" s="21">
        <v>7</v>
      </c>
      <c r="E5" s="7">
        <f>SUM(B5:D5)</f>
        <v>20</v>
      </c>
    </row>
    <row r="6" spans="1:5" x14ac:dyDescent="0.25">
      <c r="A6" s="12" t="s">
        <v>121</v>
      </c>
      <c r="B6" s="6">
        <v>0</v>
      </c>
      <c r="C6" s="6">
        <v>0</v>
      </c>
      <c r="D6" s="21">
        <v>0</v>
      </c>
      <c r="E6" s="7">
        <f>SUM(B6:D6)</f>
        <v>0</v>
      </c>
    </row>
    <row r="7" spans="1:5" x14ac:dyDescent="0.25">
      <c r="A7" s="12" t="s">
        <v>120</v>
      </c>
      <c r="B7" s="6">
        <v>1</v>
      </c>
      <c r="C7" s="6">
        <v>0</v>
      </c>
      <c r="D7" s="21">
        <v>0</v>
      </c>
      <c r="E7" s="7">
        <f>SUM(B7:D7)</f>
        <v>1</v>
      </c>
    </row>
    <row r="8" spans="1:5" x14ac:dyDescent="0.25">
      <c r="A8" s="13" t="s">
        <v>0</v>
      </c>
      <c r="B8" s="8">
        <f>SUM(B3:B7)</f>
        <v>116</v>
      </c>
      <c r="C8" s="8">
        <f t="shared" ref="C8:E8" si="0">SUM(C3:C7)</f>
        <v>14</v>
      </c>
      <c r="D8" s="8">
        <f t="shared" si="0"/>
        <v>81</v>
      </c>
      <c r="E8" s="8">
        <f t="shared" si="0"/>
        <v>211</v>
      </c>
    </row>
  </sheetData>
  <phoneticPr fontId="6" type="noConversion"/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0F5-BA82-43F5-ADE2-DA0ECEE74C9C}">
  <dimension ref="A1:BL10"/>
  <sheetViews>
    <sheetView zoomScaleNormal="100" workbookViewId="0">
      <pane xSplit="1" topLeftCell="BF1" activePane="topRight" state="frozen"/>
      <selection pane="topRight" activeCell="BH8" sqref="BH8"/>
    </sheetView>
  </sheetViews>
  <sheetFormatPr defaultColWidth="32" defaultRowHeight="15" x14ac:dyDescent="0.25"/>
  <cols>
    <col min="1" max="1" width="38.5703125" customWidth="1"/>
    <col min="2" max="62" width="21" style="1" customWidth="1"/>
    <col min="63" max="63" width="20.5703125" style="1" customWidth="1"/>
    <col min="64" max="64" width="18.85546875" customWidth="1"/>
  </cols>
  <sheetData>
    <row r="1" spans="1:64" s="4" customFormat="1" ht="37.5" x14ac:dyDescent="0.25">
      <c r="A1" s="14" t="s">
        <v>77</v>
      </c>
    </row>
    <row r="2" spans="1:64" s="2" customFormat="1" ht="27.75" customHeight="1" x14ac:dyDescent="0.25">
      <c r="A2" s="5" t="s">
        <v>2</v>
      </c>
      <c r="B2" s="10" t="s">
        <v>34</v>
      </c>
      <c r="C2" s="10" t="s">
        <v>22</v>
      </c>
      <c r="D2" s="10" t="s">
        <v>35</v>
      </c>
      <c r="E2" s="10" t="s">
        <v>23</v>
      </c>
      <c r="F2" s="10" t="s">
        <v>31</v>
      </c>
      <c r="G2" s="10" t="s">
        <v>24</v>
      </c>
      <c r="H2" s="10" t="s">
        <v>25</v>
      </c>
      <c r="I2" s="10" t="s">
        <v>36</v>
      </c>
      <c r="J2" s="10" t="s">
        <v>12</v>
      </c>
      <c r="K2" s="10" t="s">
        <v>4</v>
      </c>
      <c r="L2" s="10" t="s">
        <v>37</v>
      </c>
      <c r="M2" s="10" t="s">
        <v>5</v>
      </c>
      <c r="N2" s="10" t="s">
        <v>38</v>
      </c>
      <c r="O2" s="10" t="s">
        <v>39</v>
      </c>
      <c r="P2" s="10" t="s">
        <v>13</v>
      </c>
      <c r="Q2" s="10" t="s">
        <v>14</v>
      </c>
      <c r="R2" s="10" t="s">
        <v>15</v>
      </c>
      <c r="S2" s="10" t="s">
        <v>40</v>
      </c>
      <c r="T2" s="10" t="s">
        <v>6</v>
      </c>
      <c r="U2" s="10" t="s">
        <v>16</v>
      </c>
      <c r="V2" s="10" t="s">
        <v>41</v>
      </c>
      <c r="W2" s="10" t="s">
        <v>17</v>
      </c>
      <c r="X2" s="10" t="s">
        <v>18</v>
      </c>
      <c r="Y2" s="10" t="s">
        <v>42</v>
      </c>
      <c r="Z2" s="10" t="s">
        <v>43</v>
      </c>
      <c r="AA2" s="10" t="s">
        <v>44</v>
      </c>
      <c r="AB2" s="10" t="s">
        <v>45</v>
      </c>
      <c r="AC2" s="10" t="s">
        <v>46</v>
      </c>
      <c r="AD2" s="10" t="s">
        <v>47</v>
      </c>
      <c r="AE2" s="10" t="s">
        <v>48</v>
      </c>
      <c r="AF2" s="10" t="s">
        <v>32</v>
      </c>
      <c r="AG2" s="10" t="s">
        <v>49</v>
      </c>
      <c r="AH2" s="10" t="s">
        <v>50</v>
      </c>
      <c r="AI2" s="10" t="s">
        <v>51</v>
      </c>
      <c r="AJ2" s="10" t="s">
        <v>52</v>
      </c>
      <c r="AK2" s="10" t="s">
        <v>7</v>
      </c>
      <c r="AL2" s="10" t="s">
        <v>53</v>
      </c>
      <c r="AM2" s="10" t="s">
        <v>54</v>
      </c>
      <c r="AN2" s="10" t="s">
        <v>55</v>
      </c>
      <c r="AO2" s="10" t="s">
        <v>19</v>
      </c>
      <c r="AP2" s="10" t="s">
        <v>56</v>
      </c>
      <c r="AQ2" s="10" t="s">
        <v>57</v>
      </c>
      <c r="AR2" s="10" t="s">
        <v>8</v>
      </c>
      <c r="AS2" s="10" t="s">
        <v>26</v>
      </c>
      <c r="AT2" s="10" t="s">
        <v>27</v>
      </c>
      <c r="AU2" s="10" t="s">
        <v>28</v>
      </c>
      <c r="AV2" s="10" t="s">
        <v>58</v>
      </c>
      <c r="AW2" s="10" t="s">
        <v>9</v>
      </c>
      <c r="AX2" s="10" t="s">
        <v>59</v>
      </c>
      <c r="AY2" s="10" t="s">
        <v>29</v>
      </c>
      <c r="AZ2" s="10" t="s">
        <v>10</v>
      </c>
      <c r="BA2" s="10" t="s">
        <v>20</v>
      </c>
      <c r="BB2" s="10" t="s">
        <v>21</v>
      </c>
      <c r="BC2" s="10" t="s">
        <v>33</v>
      </c>
      <c r="BD2" s="10" t="s">
        <v>60</v>
      </c>
      <c r="BE2" s="10" t="s">
        <v>61</v>
      </c>
      <c r="BF2" s="10" t="s">
        <v>30</v>
      </c>
      <c r="BG2" s="10" t="s">
        <v>62</v>
      </c>
      <c r="BH2" s="10" t="s">
        <v>63</v>
      </c>
      <c r="BI2" s="10" t="s">
        <v>64</v>
      </c>
      <c r="BJ2" s="10" t="s">
        <v>65</v>
      </c>
      <c r="BK2" s="10" t="s">
        <v>66</v>
      </c>
      <c r="BL2" s="11" t="s">
        <v>1</v>
      </c>
    </row>
    <row r="3" spans="1:64" x14ac:dyDescent="0.25">
      <c r="A3" s="12" t="s">
        <v>78</v>
      </c>
      <c r="B3" s="6">
        <v>833</v>
      </c>
      <c r="C3" s="6">
        <v>545</v>
      </c>
      <c r="D3" s="6">
        <v>1658</v>
      </c>
      <c r="E3" s="6">
        <v>458</v>
      </c>
      <c r="F3" s="6">
        <v>485</v>
      </c>
      <c r="G3" s="6">
        <v>724</v>
      </c>
      <c r="H3" s="6">
        <v>1290</v>
      </c>
      <c r="I3" s="6">
        <v>446</v>
      </c>
      <c r="J3" s="6">
        <v>375</v>
      </c>
      <c r="K3" s="6">
        <v>417</v>
      </c>
      <c r="L3" s="6">
        <v>236</v>
      </c>
      <c r="M3" s="6">
        <v>449</v>
      </c>
      <c r="N3" s="6">
        <v>3318</v>
      </c>
      <c r="O3" s="6">
        <v>4009</v>
      </c>
      <c r="P3" s="6">
        <v>313</v>
      </c>
      <c r="Q3" s="6">
        <v>536</v>
      </c>
      <c r="R3" s="6">
        <v>412</v>
      </c>
      <c r="S3" s="6">
        <v>559</v>
      </c>
      <c r="T3" s="6">
        <v>355</v>
      </c>
      <c r="U3" s="6">
        <v>94</v>
      </c>
      <c r="V3" s="6">
        <v>412</v>
      </c>
      <c r="W3" s="6">
        <v>665</v>
      </c>
      <c r="X3" s="6">
        <v>258</v>
      </c>
      <c r="Y3" s="6">
        <v>626</v>
      </c>
      <c r="Z3" s="6">
        <v>536</v>
      </c>
      <c r="AA3" s="6">
        <v>3631</v>
      </c>
      <c r="AB3" s="6">
        <v>444</v>
      </c>
      <c r="AC3" s="6">
        <v>4938</v>
      </c>
      <c r="AD3" s="6">
        <v>1462</v>
      </c>
      <c r="AE3" s="6">
        <v>1402</v>
      </c>
      <c r="AF3" s="6">
        <v>1995</v>
      </c>
      <c r="AG3" s="6">
        <v>1547</v>
      </c>
      <c r="AH3" s="6">
        <v>3762</v>
      </c>
      <c r="AI3" s="6">
        <v>398</v>
      </c>
      <c r="AJ3" s="6">
        <v>966</v>
      </c>
      <c r="AK3" s="6">
        <v>575</v>
      </c>
      <c r="AL3" s="6">
        <v>2601</v>
      </c>
      <c r="AM3" s="6">
        <v>599</v>
      </c>
      <c r="AN3" s="6">
        <v>2822</v>
      </c>
      <c r="AO3" s="6">
        <v>670</v>
      </c>
      <c r="AP3" s="6">
        <v>1572</v>
      </c>
      <c r="AQ3" s="6">
        <v>692</v>
      </c>
      <c r="AR3" s="6">
        <v>282</v>
      </c>
      <c r="AS3" s="6">
        <v>150</v>
      </c>
      <c r="AT3" s="6">
        <v>294</v>
      </c>
      <c r="AU3" s="6">
        <v>1057</v>
      </c>
      <c r="AV3" s="6">
        <v>3417</v>
      </c>
      <c r="AW3" s="6">
        <v>492</v>
      </c>
      <c r="AX3" s="6">
        <v>698</v>
      </c>
      <c r="AY3" s="6">
        <v>289</v>
      </c>
      <c r="AZ3" s="6">
        <v>1551</v>
      </c>
      <c r="BA3" s="6">
        <v>553</v>
      </c>
      <c r="BB3" s="6">
        <v>290</v>
      </c>
      <c r="BC3" s="6">
        <v>828</v>
      </c>
      <c r="BD3" s="6">
        <v>16325</v>
      </c>
      <c r="BE3" s="6">
        <v>424</v>
      </c>
      <c r="BF3" s="6">
        <v>213</v>
      </c>
      <c r="BG3" s="6">
        <v>880</v>
      </c>
      <c r="BH3" s="6">
        <v>1278</v>
      </c>
      <c r="BI3" s="6">
        <v>1121</v>
      </c>
      <c r="BJ3" s="6">
        <v>2156</v>
      </c>
      <c r="BK3" s="6">
        <v>2081</v>
      </c>
      <c r="BL3" s="7">
        <f>SUM(B3:BK3)</f>
        <v>84464</v>
      </c>
    </row>
    <row r="4" spans="1:64" x14ac:dyDescent="0.25">
      <c r="A4" s="12" t="s">
        <v>79</v>
      </c>
      <c r="B4" s="6">
        <v>949</v>
      </c>
      <c r="C4" s="6">
        <v>453</v>
      </c>
      <c r="D4" s="6">
        <v>1681</v>
      </c>
      <c r="E4" s="6">
        <v>684</v>
      </c>
      <c r="F4" s="6">
        <v>490</v>
      </c>
      <c r="G4" s="6">
        <v>879</v>
      </c>
      <c r="H4" s="6">
        <v>802</v>
      </c>
      <c r="I4" s="6">
        <v>479</v>
      </c>
      <c r="J4" s="6">
        <v>362</v>
      </c>
      <c r="K4" s="6">
        <v>352</v>
      </c>
      <c r="L4" s="6">
        <v>256</v>
      </c>
      <c r="M4" s="6">
        <v>416</v>
      </c>
      <c r="N4" s="6">
        <v>2160</v>
      </c>
      <c r="O4" s="6">
        <v>5555</v>
      </c>
      <c r="P4" s="6">
        <v>284</v>
      </c>
      <c r="Q4" s="6">
        <v>429</v>
      </c>
      <c r="R4" s="6">
        <v>538</v>
      </c>
      <c r="S4" s="6">
        <v>624</v>
      </c>
      <c r="T4" s="6">
        <v>450</v>
      </c>
      <c r="U4" s="6">
        <v>74</v>
      </c>
      <c r="V4" s="6">
        <v>610</v>
      </c>
      <c r="W4" s="6">
        <v>1752</v>
      </c>
      <c r="X4" s="6">
        <v>647</v>
      </c>
      <c r="Y4" s="6">
        <v>674</v>
      </c>
      <c r="Z4" s="6">
        <v>526</v>
      </c>
      <c r="AA4" s="6">
        <v>4890</v>
      </c>
      <c r="AB4" s="6">
        <v>487</v>
      </c>
      <c r="AC4" s="6">
        <v>12362</v>
      </c>
      <c r="AD4" s="6">
        <v>1687</v>
      </c>
      <c r="AE4" s="6">
        <v>2121</v>
      </c>
      <c r="AF4" s="6">
        <v>2383</v>
      </c>
      <c r="AG4" s="6">
        <v>1275</v>
      </c>
      <c r="AH4" s="6">
        <v>3545</v>
      </c>
      <c r="AI4" s="6">
        <v>468</v>
      </c>
      <c r="AJ4" s="6">
        <v>1110</v>
      </c>
      <c r="AK4" s="6">
        <v>459</v>
      </c>
      <c r="AL4" s="6">
        <v>919</v>
      </c>
      <c r="AM4" s="6">
        <v>835</v>
      </c>
      <c r="AN4" s="6">
        <v>1705</v>
      </c>
      <c r="AO4" s="6">
        <v>842</v>
      </c>
      <c r="AP4" s="6">
        <v>1787</v>
      </c>
      <c r="AQ4" s="6">
        <v>865</v>
      </c>
      <c r="AR4" s="6">
        <v>246</v>
      </c>
      <c r="AS4" s="6">
        <v>138</v>
      </c>
      <c r="AT4" s="6">
        <v>221</v>
      </c>
      <c r="AU4" s="6">
        <v>1105</v>
      </c>
      <c r="AV4" s="6">
        <v>8970</v>
      </c>
      <c r="AW4" s="6">
        <v>545</v>
      </c>
      <c r="AX4" s="6">
        <v>716</v>
      </c>
      <c r="AY4" s="6">
        <v>252</v>
      </c>
      <c r="AZ4" s="6">
        <v>1121</v>
      </c>
      <c r="BA4" s="6">
        <v>468</v>
      </c>
      <c r="BB4" s="6">
        <v>488</v>
      </c>
      <c r="BC4" s="6">
        <v>1128</v>
      </c>
      <c r="BD4" s="6">
        <v>3042</v>
      </c>
      <c r="BE4" s="6">
        <v>466</v>
      </c>
      <c r="BF4" s="6">
        <v>162</v>
      </c>
      <c r="BG4" s="6">
        <v>1674</v>
      </c>
      <c r="BH4" s="6">
        <v>5427</v>
      </c>
      <c r="BI4" s="6">
        <v>2317</v>
      </c>
      <c r="BJ4" s="6">
        <v>7452</v>
      </c>
      <c r="BK4" s="6">
        <v>7463</v>
      </c>
      <c r="BL4" s="7">
        <f t="shared" ref="BL4:BL9" si="0">SUM(B4:BK4)</f>
        <v>103267</v>
      </c>
    </row>
    <row r="5" spans="1:64" x14ac:dyDescent="0.25">
      <c r="A5" s="12" t="s">
        <v>80</v>
      </c>
      <c r="B5" s="6">
        <v>1130</v>
      </c>
      <c r="C5" s="16">
        <v>492</v>
      </c>
      <c r="D5" s="16">
        <v>2714</v>
      </c>
      <c r="E5" s="16">
        <v>600</v>
      </c>
      <c r="F5" s="16">
        <v>702</v>
      </c>
      <c r="G5" s="16">
        <v>789</v>
      </c>
      <c r="H5" s="16">
        <v>1435</v>
      </c>
      <c r="I5" s="16">
        <v>849</v>
      </c>
      <c r="J5" s="16">
        <v>127</v>
      </c>
      <c r="K5" s="16">
        <v>472</v>
      </c>
      <c r="L5" s="16">
        <v>395</v>
      </c>
      <c r="M5" s="16">
        <v>629</v>
      </c>
      <c r="N5" s="16">
        <v>703</v>
      </c>
      <c r="O5" s="16">
        <v>4998</v>
      </c>
      <c r="P5" s="16">
        <v>132</v>
      </c>
      <c r="Q5" s="16">
        <v>192</v>
      </c>
      <c r="R5" s="16">
        <v>3033</v>
      </c>
      <c r="S5" s="16">
        <v>506</v>
      </c>
      <c r="T5" s="16">
        <v>339</v>
      </c>
      <c r="U5" s="16">
        <v>169</v>
      </c>
      <c r="V5" s="16">
        <v>901</v>
      </c>
      <c r="W5" s="16">
        <v>2038</v>
      </c>
      <c r="X5" s="16">
        <v>929</v>
      </c>
      <c r="Y5" s="16">
        <v>688</v>
      </c>
      <c r="Z5" s="16">
        <v>701</v>
      </c>
      <c r="AA5" s="16">
        <v>3462</v>
      </c>
      <c r="AB5" s="16">
        <v>1048</v>
      </c>
      <c r="AC5" s="16">
        <v>3327</v>
      </c>
      <c r="AD5" s="16">
        <v>1488</v>
      </c>
      <c r="AE5" s="16">
        <v>2126</v>
      </c>
      <c r="AF5" s="16">
        <v>2599</v>
      </c>
      <c r="AG5" s="16">
        <v>1558</v>
      </c>
      <c r="AH5" s="16">
        <v>1352</v>
      </c>
      <c r="AI5" s="16">
        <v>366</v>
      </c>
      <c r="AJ5" s="16">
        <v>1273</v>
      </c>
      <c r="AK5" s="16">
        <v>632</v>
      </c>
      <c r="AL5" s="16">
        <v>184</v>
      </c>
      <c r="AM5" s="16">
        <v>856</v>
      </c>
      <c r="AN5" s="16">
        <v>442</v>
      </c>
      <c r="AO5" s="16">
        <v>1354</v>
      </c>
      <c r="AP5" s="16">
        <v>2231</v>
      </c>
      <c r="AQ5" s="16">
        <v>1074</v>
      </c>
      <c r="AR5" s="16">
        <v>491</v>
      </c>
      <c r="AS5" s="16">
        <v>282</v>
      </c>
      <c r="AT5" s="16">
        <v>351</v>
      </c>
      <c r="AU5" s="16">
        <v>1485</v>
      </c>
      <c r="AV5" s="16">
        <v>2762</v>
      </c>
      <c r="AW5" s="16">
        <v>175</v>
      </c>
      <c r="AX5" s="16">
        <v>1070</v>
      </c>
      <c r="AY5" s="16">
        <v>377</v>
      </c>
      <c r="AZ5" s="16">
        <v>1022</v>
      </c>
      <c r="BA5" s="16">
        <v>803</v>
      </c>
      <c r="BB5" s="16">
        <v>600</v>
      </c>
      <c r="BC5" s="16">
        <v>932</v>
      </c>
      <c r="BD5" s="16">
        <v>1191</v>
      </c>
      <c r="BE5" s="16">
        <v>367</v>
      </c>
      <c r="BF5" s="16">
        <v>212</v>
      </c>
      <c r="BG5" s="16">
        <v>252</v>
      </c>
      <c r="BH5" s="16">
        <v>759</v>
      </c>
      <c r="BI5" s="16">
        <v>865</v>
      </c>
      <c r="BJ5" s="16">
        <v>999</v>
      </c>
      <c r="BK5" s="6">
        <v>706</v>
      </c>
      <c r="BL5" s="7">
        <f t="shared" si="0"/>
        <v>66736</v>
      </c>
    </row>
    <row r="6" spans="1:64" x14ac:dyDescent="0.25">
      <c r="A6" s="12" t="s">
        <v>81</v>
      </c>
      <c r="B6" s="6">
        <v>2399</v>
      </c>
      <c r="C6" s="16">
        <v>1135</v>
      </c>
      <c r="D6" s="16">
        <v>3366</v>
      </c>
      <c r="E6" s="16">
        <v>1487</v>
      </c>
      <c r="F6" s="16">
        <v>1138</v>
      </c>
      <c r="G6" s="16">
        <v>2220</v>
      </c>
      <c r="H6" s="16">
        <v>1655</v>
      </c>
      <c r="I6" s="16">
        <v>996</v>
      </c>
      <c r="J6" s="16">
        <v>822</v>
      </c>
      <c r="K6" s="16">
        <v>1180</v>
      </c>
      <c r="L6" s="16">
        <v>874</v>
      </c>
      <c r="M6" s="16">
        <v>1227</v>
      </c>
      <c r="N6" s="16">
        <v>2982</v>
      </c>
      <c r="O6" s="16">
        <v>12181</v>
      </c>
      <c r="P6" s="16">
        <v>680</v>
      </c>
      <c r="Q6" s="16">
        <v>689</v>
      </c>
      <c r="R6" s="16">
        <v>1099</v>
      </c>
      <c r="S6" s="16">
        <v>1187</v>
      </c>
      <c r="T6" s="16">
        <v>1160</v>
      </c>
      <c r="U6" s="16">
        <v>227</v>
      </c>
      <c r="V6" s="16">
        <v>889</v>
      </c>
      <c r="W6" s="16">
        <v>1306</v>
      </c>
      <c r="X6" s="16">
        <v>434</v>
      </c>
      <c r="Y6" s="16">
        <v>1634</v>
      </c>
      <c r="Z6" s="16">
        <v>1148</v>
      </c>
      <c r="AA6" s="16">
        <v>9005</v>
      </c>
      <c r="AB6" s="16">
        <v>699</v>
      </c>
      <c r="AC6" s="16">
        <v>28649</v>
      </c>
      <c r="AD6" s="16">
        <v>3545</v>
      </c>
      <c r="AE6" s="16">
        <v>3065</v>
      </c>
      <c r="AF6" s="16">
        <v>4977</v>
      </c>
      <c r="AG6" s="16">
        <v>3014</v>
      </c>
      <c r="AH6" s="16">
        <v>4052</v>
      </c>
      <c r="AI6" s="16">
        <v>930</v>
      </c>
      <c r="AJ6" s="16">
        <v>2190</v>
      </c>
      <c r="AK6" s="16">
        <v>904</v>
      </c>
      <c r="AL6" s="16">
        <v>874</v>
      </c>
      <c r="AM6" s="16">
        <v>2365</v>
      </c>
      <c r="AN6" s="16">
        <v>1435</v>
      </c>
      <c r="AO6" s="16">
        <v>992</v>
      </c>
      <c r="AP6" s="16">
        <v>4361</v>
      </c>
      <c r="AQ6" s="16">
        <v>1913</v>
      </c>
      <c r="AR6" s="16">
        <v>535</v>
      </c>
      <c r="AS6" s="16">
        <v>350</v>
      </c>
      <c r="AT6" s="16">
        <v>622</v>
      </c>
      <c r="AU6" s="16">
        <v>1989</v>
      </c>
      <c r="AV6" s="16">
        <v>48087</v>
      </c>
      <c r="AW6" s="16">
        <v>694</v>
      </c>
      <c r="AX6" s="16">
        <v>1388</v>
      </c>
      <c r="AY6" s="16">
        <v>658</v>
      </c>
      <c r="AZ6" s="16">
        <v>532</v>
      </c>
      <c r="BA6" s="16">
        <v>1403</v>
      </c>
      <c r="BB6" s="16">
        <v>953</v>
      </c>
      <c r="BC6" s="16">
        <v>1660</v>
      </c>
      <c r="BD6" s="16">
        <v>2938</v>
      </c>
      <c r="BE6" s="16">
        <v>913</v>
      </c>
      <c r="BF6" s="16">
        <v>614</v>
      </c>
      <c r="BG6" s="16">
        <v>853</v>
      </c>
      <c r="BH6" s="16">
        <v>3730</v>
      </c>
      <c r="BI6" s="16">
        <v>2876</v>
      </c>
      <c r="BJ6" s="16">
        <v>4600</v>
      </c>
      <c r="BK6" s="6">
        <v>4394</v>
      </c>
      <c r="BL6" s="7">
        <f t="shared" si="0"/>
        <v>196874</v>
      </c>
    </row>
    <row r="7" spans="1:64" x14ac:dyDescent="0.25">
      <c r="A7" s="12" t="s">
        <v>119</v>
      </c>
      <c r="B7" s="6">
        <v>11</v>
      </c>
      <c r="C7" s="6">
        <v>14</v>
      </c>
      <c r="D7" s="6">
        <v>86</v>
      </c>
      <c r="E7" s="6">
        <v>2</v>
      </c>
      <c r="F7" s="6"/>
      <c r="G7" s="6">
        <v>7</v>
      </c>
      <c r="H7" s="6">
        <v>148</v>
      </c>
      <c r="I7" s="6">
        <v>1</v>
      </c>
      <c r="J7" s="6">
        <v>2</v>
      </c>
      <c r="K7" s="6">
        <v>10</v>
      </c>
      <c r="L7" s="6">
        <v>1</v>
      </c>
      <c r="M7" s="6">
        <v>2</v>
      </c>
      <c r="N7" s="6"/>
      <c r="O7" s="6">
        <v>158</v>
      </c>
      <c r="P7" s="6">
        <v>6</v>
      </c>
      <c r="Q7" s="6">
        <v>93</v>
      </c>
      <c r="R7" s="6">
        <v>98</v>
      </c>
      <c r="S7" s="6">
        <v>6</v>
      </c>
      <c r="T7" s="6">
        <v>4</v>
      </c>
      <c r="U7" s="6">
        <v>0</v>
      </c>
      <c r="V7" s="6">
        <v>0</v>
      </c>
      <c r="W7" s="6">
        <v>103</v>
      </c>
      <c r="X7" s="6">
        <v>83</v>
      </c>
      <c r="Y7" s="6">
        <v>10</v>
      </c>
      <c r="Z7" s="6">
        <v>2</v>
      </c>
      <c r="AA7" s="6">
        <v>24</v>
      </c>
      <c r="AB7" s="6">
        <v>81</v>
      </c>
      <c r="AC7" s="6">
        <v>125</v>
      </c>
      <c r="AD7" s="6">
        <v>40</v>
      </c>
      <c r="AE7" s="6">
        <v>27</v>
      </c>
      <c r="AF7" s="6">
        <v>42</v>
      </c>
      <c r="AG7" s="6">
        <v>258</v>
      </c>
      <c r="AH7" s="6">
        <v>202</v>
      </c>
      <c r="AI7" s="6">
        <v>24</v>
      </c>
      <c r="AJ7" s="6">
        <v>12</v>
      </c>
      <c r="AK7" s="6">
        <v>5</v>
      </c>
      <c r="AL7" s="6">
        <v>17</v>
      </c>
      <c r="AM7" s="6">
        <v>5</v>
      </c>
      <c r="AN7" s="6">
        <v>11</v>
      </c>
      <c r="AO7" s="6">
        <v>131</v>
      </c>
      <c r="AP7" s="6">
        <v>25</v>
      </c>
      <c r="AQ7" s="6">
        <v>77</v>
      </c>
      <c r="AR7" s="6">
        <v>1</v>
      </c>
      <c r="AS7" s="6">
        <v>1</v>
      </c>
      <c r="AT7" s="6">
        <v>1</v>
      </c>
      <c r="AU7" s="6">
        <v>15</v>
      </c>
      <c r="AV7" s="6">
        <v>210</v>
      </c>
      <c r="AW7" s="6">
        <v>7</v>
      </c>
      <c r="AX7" s="6">
        <v>140</v>
      </c>
      <c r="AY7" s="6">
        <v>2</v>
      </c>
      <c r="AZ7" s="6">
        <v>10</v>
      </c>
      <c r="BA7" s="6">
        <v>23</v>
      </c>
      <c r="BB7" s="6">
        <v>1</v>
      </c>
      <c r="BC7" s="6">
        <v>9</v>
      </c>
      <c r="BD7" s="6"/>
      <c r="BE7" s="6">
        <v>10</v>
      </c>
      <c r="BF7" s="6">
        <v>2</v>
      </c>
      <c r="BG7" s="6">
        <v>119</v>
      </c>
      <c r="BH7" s="6">
        <v>101</v>
      </c>
      <c r="BI7" s="6">
        <v>41</v>
      </c>
      <c r="BJ7" s="6">
        <v>75</v>
      </c>
      <c r="BK7" s="6">
        <v>49</v>
      </c>
      <c r="BL7" s="7">
        <f t="shared" si="0"/>
        <v>2770</v>
      </c>
    </row>
    <row r="8" spans="1:64" x14ac:dyDescent="0.25">
      <c r="A8" s="12" t="s">
        <v>121</v>
      </c>
      <c r="B8" s="6">
        <v>24</v>
      </c>
      <c r="C8" s="6">
        <v>1</v>
      </c>
      <c r="D8" s="6">
        <v>18</v>
      </c>
      <c r="E8" s="6">
        <v>10</v>
      </c>
      <c r="F8" s="6"/>
      <c r="G8" s="6">
        <v>5</v>
      </c>
      <c r="H8" s="6">
        <v>0</v>
      </c>
      <c r="I8" s="6">
        <v>1</v>
      </c>
      <c r="J8" s="6">
        <v>4</v>
      </c>
      <c r="K8" s="6">
        <v>1</v>
      </c>
      <c r="L8" s="6">
        <v>0</v>
      </c>
      <c r="M8" s="6">
        <v>5</v>
      </c>
      <c r="N8" s="6"/>
      <c r="O8" s="6">
        <v>41</v>
      </c>
      <c r="P8" s="6">
        <v>0</v>
      </c>
      <c r="Q8" s="6">
        <v>4</v>
      </c>
      <c r="R8" s="6">
        <v>0</v>
      </c>
      <c r="S8" s="6">
        <v>1</v>
      </c>
      <c r="T8" s="6">
        <v>1</v>
      </c>
      <c r="U8" s="6">
        <v>0</v>
      </c>
      <c r="V8" s="6">
        <v>8</v>
      </c>
      <c r="W8" s="6">
        <v>8</v>
      </c>
      <c r="X8" s="6">
        <v>0</v>
      </c>
      <c r="Y8" s="6">
        <v>0</v>
      </c>
      <c r="Z8" s="6">
        <v>5</v>
      </c>
      <c r="AA8" s="6">
        <v>11</v>
      </c>
      <c r="AB8" s="6">
        <v>1</v>
      </c>
      <c r="AC8" s="6">
        <v>169</v>
      </c>
      <c r="AD8" s="6">
        <v>5</v>
      </c>
      <c r="AE8" s="6">
        <v>1</v>
      </c>
      <c r="AF8" s="6">
        <v>12</v>
      </c>
      <c r="AG8" s="6">
        <v>8</v>
      </c>
      <c r="AH8" s="6">
        <v>10</v>
      </c>
      <c r="AI8" s="6">
        <v>4</v>
      </c>
      <c r="AJ8" s="6">
        <v>5</v>
      </c>
      <c r="AK8" s="6">
        <v>1</v>
      </c>
      <c r="AL8" s="6">
        <v>0</v>
      </c>
      <c r="AM8" s="6">
        <v>0</v>
      </c>
      <c r="AN8" s="6">
        <v>24</v>
      </c>
      <c r="AO8" s="6">
        <v>1</v>
      </c>
      <c r="AP8" s="6">
        <v>6</v>
      </c>
      <c r="AQ8" s="6">
        <v>13</v>
      </c>
      <c r="AR8" s="6">
        <v>2</v>
      </c>
      <c r="AS8" s="6">
        <v>0</v>
      </c>
      <c r="AT8" s="6">
        <v>1</v>
      </c>
      <c r="AU8" s="6">
        <v>4</v>
      </c>
      <c r="AV8" s="6">
        <v>112</v>
      </c>
      <c r="AW8" s="6">
        <v>4</v>
      </c>
      <c r="AX8" s="6">
        <v>5</v>
      </c>
      <c r="AY8" s="6">
        <v>0</v>
      </c>
      <c r="AZ8" s="6">
        <v>5</v>
      </c>
      <c r="BA8" s="6">
        <v>2</v>
      </c>
      <c r="BB8" s="6">
        <v>5</v>
      </c>
      <c r="BC8" s="6">
        <v>4</v>
      </c>
      <c r="BD8" s="6">
        <v>44</v>
      </c>
      <c r="BE8" s="6">
        <v>9</v>
      </c>
      <c r="BF8" s="6">
        <v>1</v>
      </c>
      <c r="BG8" s="6"/>
      <c r="BH8" s="6"/>
      <c r="BI8" s="6"/>
      <c r="BJ8" s="6"/>
      <c r="BK8" s="6"/>
      <c r="BL8" s="7">
        <f t="shared" si="0"/>
        <v>606</v>
      </c>
    </row>
    <row r="9" spans="1:64" x14ac:dyDescent="0.25">
      <c r="A9" s="12" t="s">
        <v>120</v>
      </c>
      <c r="B9" s="6">
        <v>104</v>
      </c>
      <c r="C9" s="6">
        <v>7</v>
      </c>
      <c r="D9" s="6">
        <v>23</v>
      </c>
      <c r="E9" s="6">
        <v>12</v>
      </c>
      <c r="F9" s="6">
        <v>6</v>
      </c>
      <c r="G9" s="6">
        <v>16</v>
      </c>
      <c r="H9" s="6">
        <v>15</v>
      </c>
      <c r="I9" s="6">
        <v>4</v>
      </c>
      <c r="J9" s="6">
        <v>10</v>
      </c>
      <c r="K9" s="6">
        <v>8</v>
      </c>
      <c r="L9" s="6">
        <v>4</v>
      </c>
      <c r="M9" s="6">
        <v>10</v>
      </c>
      <c r="N9" s="6">
        <v>33</v>
      </c>
      <c r="O9" s="6">
        <v>337</v>
      </c>
      <c r="P9" s="6">
        <v>7</v>
      </c>
      <c r="Q9" s="6">
        <v>6</v>
      </c>
      <c r="R9" s="6">
        <v>10</v>
      </c>
      <c r="S9" s="6">
        <v>9</v>
      </c>
      <c r="T9" s="6">
        <v>5</v>
      </c>
      <c r="U9" s="6">
        <v>1</v>
      </c>
      <c r="V9" s="6">
        <v>3</v>
      </c>
      <c r="W9" s="6">
        <v>9</v>
      </c>
      <c r="X9" s="6">
        <v>2</v>
      </c>
      <c r="Y9" s="6">
        <v>11</v>
      </c>
      <c r="Z9" s="6">
        <v>17</v>
      </c>
      <c r="AA9" s="6">
        <v>117</v>
      </c>
      <c r="AB9" s="6">
        <v>7</v>
      </c>
      <c r="AC9" s="6">
        <v>327</v>
      </c>
      <c r="AD9" s="6">
        <v>35</v>
      </c>
      <c r="AE9" s="6">
        <v>0</v>
      </c>
      <c r="AF9" s="6">
        <v>77</v>
      </c>
      <c r="AG9" s="6">
        <v>29</v>
      </c>
      <c r="AH9" s="6">
        <v>25</v>
      </c>
      <c r="AI9" s="6">
        <v>2</v>
      </c>
      <c r="AJ9" s="6">
        <v>15</v>
      </c>
      <c r="AK9" s="6">
        <v>9</v>
      </c>
      <c r="AL9" s="6">
        <v>9</v>
      </c>
      <c r="AM9" s="6">
        <v>18</v>
      </c>
      <c r="AN9" s="6">
        <v>53</v>
      </c>
      <c r="AO9" s="6">
        <v>9</v>
      </c>
      <c r="AP9" s="6">
        <v>20</v>
      </c>
      <c r="AQ9" s="6">
        <v>25</v>
      </c>
      <c r="AR9" s="6">
        <v>12</v>
      </c>
      <c r="AS9" s="6">
        <v>3</v>
      </c>
      <c r="AT9" s="6">
        <v>7</v>
      </c>
      <c r="AU9" s="6">
        <v>14</v>
      </c>
      <c r="AV9" s="6">
        <v>126</v>
      </c>
      <c r="AW9" s="6">
        <v>6</v>
      </c>
      <c r="AX9" s="6">
        <v>5</v>
      </c>
      <c r="AY9" s="6">
        <v>4</v>
      </c>
      <c r="AZ9" s="6">
        <v>23</v>
      </c>
      <c r="BA9" s="6">
        <v>19</v>
      </c>
      <c r="BB9" s="6"/>
      <c r="BC9" s="6">
        <v>101</v>
      </c>
      <c r="BD9" s="6">
        <v>56</v>
      </c>
      <c r="BE9" s="6">
        <v>8</v>
      </c>
      <c r="BF9" s="6">
        <v>6</v>
      </c>
      <c r="BG9" s="6">
        <v>46</v>
      </c>
      <c r="BH9" s="6">
        <v>86</v>
      </c>
      <c r="BI9" s="6">
        <v>114</v>
      </c>
      <c r="BJ9" s="6">
        <v>110</v>
      </c>
      <c r="BK9" s="6">
        <v>69</v>
      </c>
      <c r="BL9" s="7">
        <f t="shared" si="0"/>
        <v>2261</v>
      </c>
    </row>
    <row r="10" spans="1:64" x14ac:dyDescent="0.25">
      <c r="A10" s="13" t="s">
        <v>0</v>
      </c>
      <c r="B10" s="8">
        <f>SUM(B3:B9)</f>
        <v>5450</v>
      </c>
      <c r="C10" s="8">
        <f t="shared" ref="C10:BK10" si="1">SUM(C3:C9)</f>
        <v>2647</v>
      </c>
      <c r="D10" s="8">
        <f t="shared" si="1"/>
        <v>9546</v>
      </c>
      <c r="E10" s="8">
        <f t="shared" si="1"/>
        <v>3253</v>
      </c>
      <c r="F10" s="8">
        <f t="shared" si="1"/>
        <v>2821</v>
      </c>
      <c r="G10" s="8">
        <f t="shared" si="1"/>
        <v>4640</v>
      </c>
      <c r="H10" s="8">
        <f t="shared" si="1"/>
        <v>5345</v>
      </c>
      <c r="I10" s="8">
        <f t="shared" si="1"/>
        <v>2776</v>
      </c>
      <c r="J10" s="8">
        <f t="shared" si="1"/>
        <v>1702</v>
      </c>
      <c r="K10" s="8">
        <f t="shared" si="1"/>
        <v>2440</v>
      </c>
      <c r="L10" s="8">
        <f t="shared" si="1"/>
        <v>1766</v>
      </c>
      <c r="M10" s="8">
        <f t="shared" si="1"/>
        <v>2738</v>
      </c>
      <c r="N10" s="8">
        <f t="shared" si="1"/>
        <v>9196</v>
      </c>
      <c r="O10" s="8">
        <f t="shared" si="1"/>
        <v>27279</v>
      </c>
      <c r="P10" s="8">
        <f t="shared" si="1"/>
        <v>1422</v>
      </c>
      <c r="Q10" s="8">
        <f t="shared" si="1"/>
        <v>1949</v>
      </c>
      <c r="R10" s="8">
        <f t="shared" si="1"/>
        <v>5190</v>
      </c>
      <c r="S10" s="8">
        <f t="shared" si="1"/>
        <v>2892</v>
      </c>
      <c r="T10" s="8">
        <f t="shared" si="1"/>
        <v>2314</v>
      </c>
      <c r="U10" s="8">
        <f t="shared" si="1"/>
        <v>565</v>
      </c>
      <c r="V10" s="8">
        <f t="shared" si="1"/>
        <v>2823</v>
      </c>
      <c r="W10" s="8">
        <f t="shared" si="1"/>
        <v>5881</v>
      </c>
      <c r="X10" s="8">
        <f t="shared" si="1"/>
        <v>2353</v>
      </c>
      <c r="Y10" s="8">
        <f t="shared" si="1"/>
        <v>3643</v>
      </c>
      <c r="Z10" s="8">
        <f t="shared" si="1"/>
        <v>2935</v>
      </c>
      <c r="AA10" s="8">
        <f t="shared" si="1"/>
        <v>21140</v>
      </c>
      <c r="AB10" s="8">
        <f t="shared" si="1"/>
        <v>2767</v>
      </c>
      <c r="AC10" s="8">
        <f t="shared" si="1"/>
        <v>49897</v>
      </c>
      <c r="AD10" s="8">
        <f t="shared" si="1"/>
        <v>8262</v>
      </c>
      <c r="AE10" s="8">
        <f t="shared" si="1"/>
        <v>8742</v>
      </c>
      <c r="AF10" s="8">
        <f t="shared" si="1"/>
        <v>12085</v>
      </c>
      <c r="AG10" s="8">
        <f t="shared" si="1"/>
        <v>7689</v>
      </c>
      <c r="AH10" s="8">
        <f t="shared" si="1"/>
        <v>12948</v>
      </c>
      <c r="AI10" s="8">
        <f t="shared" si="1"/>
        <v>2192</v>
      </c>
      <c r="AJ10" s="8">
        <f t="shared" si="1"/>
        <v>5571</v>
      </c>
      <c r="AK10" s="8">
        <f t="shared" si="1"/>
        <v>2585</v>
      </c>
      <c r="AL10" s="8">
        <f t="shared" si="1"/>
        <v>4604</v>
      </c>
      <c r="AM10" s="8">
        <f t="shared" si="1"/>
        <v>4678</v>
      </c>
      <c r="AN10" s="8">
        <f t="shared" si="1"/>
        <v>6492</v>
      </c>
      <c r="AO10" s="8">
        <f t="shared" si="1"/>
        <v>3999</v>
      </c>
      <c r="AP10" s="8">
        <f t="shared" si="1"/>
        <v>10002</v>
      </c>
      <c r="AQ10" s="8">
        <f t="shared" si="1"/>
        <v>4659</v>
      </c>
      <c r="AR10" s="8">
        <f t="shared" si="1"/>
        <v>1569</v>
      </c>
      <c r="AS10" s="8">
        <f t="shared" si="1"/>
        <v>924</v>
      </c>
      <c r="AT10" s="8">
        <f t="shared" si="1"/>
        <v>1497</v>
      </c>
      <c r="AU10" s="8">
        <f t="shared" si="1"/>
        <v>5669</v>
      </c>
      <c r="AV10" s="8">
        <f t="shared" si="1"/>
        <v>63684</v>
      </c>
      <c r="AW10" s="8">
        <f t="shared" si="1"/>
        <v>1923</v>
      </c>
      <c r="AX10" s="8">
        <f t="shared" si="1"/>
        <v>4022</v>
      </c>
      <c r="AY10" s="8">
        <f t="shared" si="1"/>
        <v>1582</v>
      </c>
      <c r="AZ10" s="8">
        <f t="shared" si="1"/>
        <v>4264</v>
      </c>
      <c r="BA10" s="8">
        <f t="shared" si="1"/>
        <v>3271</v>
      </c>
      <c r="BB10" s="8">
        <f t="shared" si="1"/>
        <v>2337</v>
      </c>
      <c r="BC10" s="8">
        <f t="shared" si="1"/>
        <v>4662</v>
      </c>
      <c r="BD10" s="8">
        <f t="shared" si="1"/>
        <v>23596</v>
      </c>
      <c r="BE10" s="8">
        <f t="shared" si="1"/>
        <v>2197</v>
      </c>
      <c r="BF10" s="8">
        <f t="shared" si="1"/>
        <v>1210</v>
      </c>
      <c r="BG10" s="8">
        <f t="shared" si="1"/>
        <v>3824</v>
      </c>
      <c r="BH10" s="8">
        <f t="shared" si="1"/>
        <v>11381</v>
      </c>
      <c r="BI10" s="8">
        <f t="shared" si="1"/>
        <v>7334</v>
      </c>
      <c r="BJ10" s="8">
        <f t="shared" si="1"/>
        <v>15392</v>
      </c>
      <c r="BK10" s="8">
        <f t="shared" si="1"/>
        <v>14762</v>
      </c>
      <c r="BL10" s="8">
        <f>SUM(BL3:BL9)</f>
        <v>456978</v>
      </c>
    </row>
  </sheetData>
  <pageMargins left="0.45" right="0.45" top="0.75" bottom="0.75" header="0.3" footer="0.3"/>
  <pageSetup paperSize="5" orientation="landscape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9"/>
  <sheetViews>
    <sheetView zoomScaleNormal="100" workbookViewId="0">
      <pane xSplit="1" topLeftCell="BF1" activePane="topRight" state="frozen"/>
      <selection pane="topRight" activeCell="BL4" sqref="BL4"/>
    </sheetView>
  </sheetViews>
  <sheetFormatPr defaultColWidth="32" defaultRowHeight="15" x14ac:dyDescent="0.25"/>
  <cols>
    <col min="1" max="1" width="38.5703125" customWidth="1"/>
    <col min="2" max="62" width="21" style="1" customWidth="1"/>
    <col min="63" max="63" width="20.5703125" style="1" customWidth="1"/>
    <col min="64" max="64" width="18.85546875" customWidth="1"/>
  </cols>
  <sheetData>
    <row r="1" spans="1:64" s="4" customFormat="1" ht="37.5" x14ac:dyDescent="0.25">
      <c r="A1" s="14" t="s">
        <v>74</v>
      </c>
    </row>
    <row r="2" spans="1:64" s="2" customFormat="1" ht="27.75" customHeight="1" x14ac:dyDescent="0.25">
      <c r="A2" s="5" t="s">
        <v>2</v>
      </c>
      <c r="B2" s="10" t="s">
        <v>34</v>
      </c>
      <c r="C2" s="10" t="s">
        <v>22</v>
      </c>
      <c r="D2" s="10" t="s">
        <v>35</v>
      </c>
      <c r="E2" s="10" t="s">
        <v>23</v>
      </c>
      <c r="F2" s="10" t="s">
        <v>31</v>
      </c>
      <c r="G2" s="10" t="s">
        <v>24</v>
      </c>
      <c r="H2" s="10" t="s">
        <v>25</v>
      </c>
      <c r="I2" s="10" t="s">
        <v>36</v>
      </c>
      <c r="J2" s="10" t="s">
        <v>12</v>
      </c>
      <c r="K2" s="10" t="s">
        <v>4</v>
      </c>
      <c r="L2" s="10" t="s">
        <v>37</v>
      </c>
      <c r="M2" s="10" t="s">
        <v>5</v>
      </c>
      <c r="N2" s="10" t="s">
        <v>38</v>
      </c>
      <c r="O2" s="10" t="s">
        <v>39</v>
      </c>
      <c r="P2" s="10" t="s">
        <v>13</v>
      </c>
      <c r="Q2" s="10" t="s">
        <v>14</v>
      </c>
      <c r="R2" s="10" t="s">
        <v>15</v>
      </c>
      <c r="S2" s="10" t="s">
        <v>40</v>
      </c>
      <c r="T2" s="10" t="s">
        <v>6</v>
      </c>
      <c r="U2" s="10" t="s">
        <v>16</v>
      </c>
      <c r="V2" s="10" t="s">
        <v>41</v>
      </c>
      <c r="W2" s="10" t="s">
        <v>17</v>
      </c>
      <c r="X2" s="10" t="s">
        <v>18</v>
      </c>
      <c r="Y2" s="10" t="s">
        <v>42</v>
      </c>
      <c r="Z2" s="10" t="s">
        <v>43</v>
      </c>
      <c r="AA2" s="10" t="s">
        <v>44</v>
      </c>
      <c r="AB2" s="10" t="s">
        <v>45</v>
      </c>
      <c r="AC2" s="10" t="s">
        <v>46</v>
      </c>
      <c r="AD2" s="10" t="s">
        <v>47</v>
      </c>
      <c r="AE2" s="10" t="s">
        <v>48</v>
      </c>
      <c r="AF2" s="10" t="s">
        <v>32</v>
      </c>
      <c r="AG2" s="10" t="s">
        <v>49</v>
      </c>
      <c r="AH2" s="10" t="s">
        <v>50</v>
      </c>
      <c r="AI2" s="10" t="s">
        <v>51</v>
      </c>
      <c r="AJ2" s="10" t="s">
        <v>52</v>
      </c>
      <c r="AK2" s="10" t="s">
        <v>7</v>
      </c>
      <c r="AL2" s="10" t="s">
        <v>53</v>
      </c>
      <c r="AM2" s="10" t="s">
        <v>54</v>
      </c>
      <c r="AN2" s="10" t="s">
        <v>55</v>
      </c>
      <c r="AO2" s="10" t="s">
        <v>19</v>
      </c>
      <c r="AP2" s="10" t="s">
        <v>56</v>
      </c>
      <c r="AQ2" s="10" t="s">
        <v>57</v>
      </c>
      <c r="AR2" s="10" t="s">
        <v>8</v>
      </c>
      <c r="AS2" s="10" t="s">
        <v>26</v>
      </c>
      <c r="AT2" s="10" t="s">
        <v>27</v>
      </c>
      <c r="AU2" s="10" t="s">
        <v>28</v>
      </c>
      <c r="AV2" s="10" t="s">
        <v>58</v>
      </c>
      <c r="AW2" s="10" t="s">
        <v>9</v>
      </c>
      <c r="AX2" s="10" t="s">
        <v>59</v>
      </c>
      <c r="AY2" s="10" t="s">
        <v>29</v>
      </c>
      <c r="AZ2" s="10" t="s">
        <v>10</v>
      </c>
      <c r="BA2" s="10" t="s">
        <v>20</v>
      </c>
      <c r="BB2" s="10" t="s">
        <v>21</v>
      </c>
      <c r="BC2" s="10" t="s">
        <v>33</v>
      </c>
      <c r="BD2" s="10" t="s">
        <v>60</v>
      </c>
      <c r="BE2" s="10" t="s">
        <v>61</v>
      </c>
      <c r="BF2" s="10" t="s">
        <v>30</v>
      </c>
      <c r="BG2" s="10" t="s">
        <v>62</v>
      </c>
      <c r="BH2" s="10" t="s">
        <v>63</v>
      </c>
      <c r="BI2" s="10" t="s">
        <v>64</v>
      </c>
      <c r="BJ2" s="10" t="s">
        <v>65</v>
      </c>
      <c r="BK2" s="10" t="s">
        <v>66</v>
      </c>
      <c r="BL2" s="11" t="s">
        <v>1</v>
      </c>
    </row>
    <row r="3" spans="1:64" x14ac:dyDescent="0.25">
      <c r="A3" s="12" t="s">
        <v>84</v>
      </c>
      <c r="B3" s="6">
        <v>2235</v>
      </c>
      <c r="C3" s="6">
        <v>142</v>
      </c>
      <c r="D3" s="6">
        <v>1128</v>
      </c>
      <c r="E3" s="6">
        <v>254</v>
      </c>
      <c r="F3" s="6">
        <v>454</v>
      </c>
      <c r="G3" s="6">
        <v>551</v>
      </c>
      <c r="H3" s="6">
        <v>538</v>
      </c>
      <c r="I3" s="6">
        <v>145</v>
      </c>
      <c r="J3" s="6">
        <v>396</v>
      </c>
      <c r="K3" s="6">
        <v>393</v>
      </c>
      <c r="L3" s="6">
        <v>228</v>
      </c>
      <c r="M3" s="6">
        <v>189</v>
      </c>
      <c r="N3" s="6">
        <v>1647</v>
      </c>
      <c r="O3" s="6">
        <v>9180</v>
      </c>
      <c r="P3" s="6">
        <v>257</v>
      </c>
      <c r="Q3" s="6">
        <v>229</v>
      </c>
      <c r="R3" s="6">
        <v>89</v>
      </c>
      <c r="S3" s="6">
        <v>184</v>
      </c>
      <c r="T3" s="6">
        <v>192</v>
      </c>
      <c r="U3" s="6">
        <v>11</v>
      </c>
      <c r="V3" s="6">
        <v>90</v>
      </c>
      <c r="W3" s="6">
        <v>332</v>
      </c>
      <c r="X3" s="6">
        <v>77</v>
      </c>
      <c r="Y3" s="6">
        <v>351</v>
      </c>
      <c r="Z3" s="6">
        <v>349</v>
      </c>
      <c r="AA3" s="6">
        <v>7847</v>
      </c>
      <c r="AB3" s="6">
        <v>148</v>
      </c>
      <c r="AC3" s="6">
        <v>9419</v>
      </c>
      <c r="AD3" s="6">
        <v>893</v>
      </c>
      <c r="AE3" s="6">
        <v>706</v>
      </c>
      <c r="AF3" s="6">
        <v>3679</v>
      </c>
      <c r="AG3" s="6">
        <v>799</v>
      </c>
      <c r="AH3" s="6">
        <v>1446</v>
      </c>
      <c r="AI3" s="6">
        <v>92</v>
      </c>
      <c r="AJ3" s="6">
        <v>451</v>
      </c>
      <c r="AK3" s="6">
        <v>147</v>
      </c>
      <c r="AL3" s="6">
        <v>767</v>
      </c>
      <c r="AM3" s="6">
        <v>671</v>
      </c>
      <c r="AN3" s="6">
        <v>1694</v>
      </c>
      <c r="AO3" s="6">
        <v>497</v>
      </c>
      <c r="AP3" s="6">
        <v>951</v>
      </c>
      <c r="AQ3" s="6">
        <v>886</v>
      </c>
      <c r="AR3" s="6">
        <v>54</v>
      </c>
      <c r="AS3" s="6">
        <v>164</v>
      </c>
      <c r="AT3" s="6">
        <v>273</v>
      </c>
      <c r="AU3" s="6">
        <v>418</v>
      </c>
      <c r="AV3" s="6">
        <v>10060</v>
      </c>
      <c r="AW3" s="6">
        <v>232</v>
      </c>
      <c r="AX3" s="6">
        <v>240</v>
      </c>
      <c r="AY3" s="6">
        <v>2156</v>
      </c>
      <c r="AZ3" s="6">
        <v>2162</v>
      </c>
      <c r="BA3" s="6">
        <v>252</v>
      </c>
      <c r="BB3" s="6">
        <v>184</v>
      </c>
      <c r="BC3" s="6">
        <v>462</v>
      </c>
      <c r="BD3" s="6">
        <v>8602</v>
      </c>
      <c r="BE3" s="6">
        <v>86</v>
      </c>
      <c r="BF3" s="6">
        <v>122</v>
      </c>
      <c r="BG3" s="6">
        <v>8793</v>
      </c>
      <c r="BH3" s="6">
        <v>55307</v>
      </c>
      <c r="BI3" s="6">
        <v>42136</v>
      </c>
      <c r="BJ3" s="6">
        <v>27610</v>
      </c>
      <c r="BK3" s="6">
        <v>3163</v>
      </c>
      <c r="BL3" s="7">
        <f>SUM(LtGovDemocraticPrimary[[#This Row],[Albany County Vote Results]:[Richmond County Vote Results]])</f>
        <v>213210</v>
      </c>
    </row>
    <row r="4" spans="1:64" x14ac:dyDescent="0.25">
      <c r="A4" s="12" t="s">
        <v>83</v>
      </c>
      <c r="B4" s="6">
        <v>969</v>
      </c>
      <c r="C4" s="6">
        <v>84</v>
      </c>
      <c r="D4" s="6">
        <v>775</v>
      </c>
      <c r="E4" s="6">
        <v>219</v>
      </c>
      <c r="F4" s="6">
        <v>388</v>
      </c>
      <c r="G4" s="6">
        <v>455</v>
      </c>
      <c r="H4" s="6">
        <v>470</v>
      </c>
      <c r="I4" s="6">
        <v>110</v>
      </c>
      <c r="J4" s="6">
        <v>346</v>
      </c>
      <c r="K4" s="6">
        <v>109</v>
      </c>
      <c r="L4" s="6">
        <v>182</v>
      </c>
      <c r="M4" s="6">
        <v>49</v>
      </c>
      <c r="N4" s="6">
        <v>706</v>
      </c>
      <c r="O4" s="6">
        <v>6667</v>
      </c>
      <c r="P4" s="6">
        <v>176</v>
      </c>
      <c r="Q4" s="6">
        <v>194</v>
      </c>
      <c r="R4" s="6">
        <v>64</v>
      </c>
      <c r="S4" s="6">
        <v>167</v>
      </c>
      <c r="T4" s="6">
        <v>62</v>
      </c>
      <c r="U4" s="6">
        <v>20</v>
      </c>
      <c r="V4" s="6">
        <v>86</v>
      </c>
      <c r="W4" s="6">
        <v>396</v>
      </c>
      <c r="X4" s="6">
        <v>86</v>
      </c>
      <c r="Y4" s="6">
        <v>321</v>
      </c>
      <c r="Z4" s="6">
        <v>303</v>
      </c>
      <c r="AA4" s="6">
        <v>5996</v>
      </c>
      <c r="AB4" s="6">
        <v>122</v>
      </c>
      <c r="AC4" s="6">
        <v>9710</v>
      </c>
      <c r="AD4" s="6">
        <v>794</v>
      </c>
      <c r="AE4" s="6">
        <v>515</v>
      </c>
      <c r="AF4" s="6">
        <v>3088</v>
      </c>
      <c r="AG4" s="6">
        <v>591</v>
      </c>
      <c r="AH4" s="6">
        <v>891</v>
      </c>
      <c r="AI4" s="6">
        <v>87</v>
      </c>
      <c r="AJ4" s="6">
        <v>372</v>
      </c>
      <c r="AK4" s="6">
        <v>52</v>
      </c>
      <c r="AL4" s="6">
        <v>397</v>
      </c>
      <c r="AM4" s="6">
        <v>218</v>
      </c>
      <c r="AN4" s="6">
        <v>1126</v>
      </c>
      <c r="AO4" s="6">
        <v>455</v>
      </c>
      <c r="AP4" s="6">
        <v>377</v>
      </c>
      <c r="AQ4" s="6">
        <v>562</v>
      </c>
      <c r="AR4" s="6">
        <v>42</v>
      </c>
      <c r="AS4" s="6">
        <v>98</v>
      </c>
      <c r="AT4" s="6">
        <v>180</v>
      </c>
      <c r="AU4" s="6">
        <v>295</v>
      </c>
      <c r="AV4" s="6">
        <v>11263</v>
      </c>
      <c r="AW4" s="6">
        <v>90</v>
      </c>
      <c r="AX4" s="6">
        <v>189</v>
      </c>
      <c r="AY4" s="6">
        <v>588</v>
      </c>
      <c r="AZ4" s="6">
        <v>491</v>
      </c>
      <c r="BA4" s="6">
        <v>153</v>
      </c>
      <c r="BB4" s="6">
        <v>76</v>
      </c>
      <c r="BC4" s="6">
        <v>374</v>
      </c>
      <c r="BD4" s="6">
        <v>6411</v>
      </c>
      <c r="BE4" s="6">
        <v>73</v>
      </c>
      <c r="BF4" s="6">
        <v>120</v>
      </c>
      <c r="BG4" s="6">
        <v>8221</v>
      </c>
      <c r="BH4" s="6">
        <v>19109</v>
      </c>
      <c r="BI4" s="6">
        <v>17228</v>
      </c>
      <c r="BJ4" s="6">
        <v>15413</v>
      </c>
      <c r="BK4" s="6">
        <v>2418</v>
      </c>
      <c r="BL4" s="7">
        <f>SUM(LtGovDemocraticPrimary[[#This Row],[Albany County Vote Results]:[Richmond County Vote Results]])</f>
        <v>121589</v>
      </c>
    </row>
    <row r="5" spans="1:64" x14ac:dyDescent="0.25">
      <c r="A5" s="12" t="s">
        <v>82</v>
      </c>
      <c r="B5" s="6">
        <v>14352</v>
      </c>
      <c r="C5" s="6">
        <v>438</v>
      </c>
      <c r="D5" s="6">
        <v>4255</v>
      </c>
      <c r="E5" s="6">
        <v>890</v>
      </c>
      <c r="F5" s="6">
        <v>941</v>
      </c>
      <c r="G5" s="6">
        <v>1864</v>
      </c>
      <c r="H5" s="6">
        <v>1002</v>
      </c>
      <c r="I5" s="6">
        <v>644</v>
      </c>
      <c r="J5" s="6">
        <v>953</v>
      </c>
      <c r="K5" s="6">
        <v>4073</v>
      </c>
      <c r="L5" s="6">
        <v>687</v>
      </c>
      <c r="M5" s="6">
        <v>1385</v>
      </c>
      <c r="N5" s="6">
        <v>10306</v>
      </c>
      <c r="O5" s="6">
        <v>34848</v>
      </c>
      <c r="P5" s="6">
        <v>601</v>
      </c>
      <c r="Q5" s="6">
        <v>463</v>
      </c>
      <c r="R5" s="6">
        <v>800</v>
      </c>
      <c r="S5" s="6">
        <v>535</v>
      </c>
      <c r="T5" s="6">
        <v>1517</v>
      </c>
      <c r="U5" s="6">
        <v>145</v>
      </c>
      <c r="V5" s="6">
        <v>417</v>
      </c>
      <c r="W5" s="6">
        <v>717</v>
      </c>
      <c r="X5" s="6">
        <v>142</v>
      </c>
      <c r="Y5" s="6">
        <v>724</v>
      </c>
      <c r="Z5" s="6">
        <v>1035</v>
      </c>
      <c r="AA5" s="6">
        <v>15169</v>
      </c>
      <c r="AB5" s="6">
        <v>1394</v>
      </c>
      <c r="AC5" s="6">
        <v>30805</v>
      </c>
      <c r="AD5" s="6">
        <v>4095</v>
      </c>
      <c r="AE5" s="6">
        <v>2671</v>
      </c>
      <c r="AF5" s="6">
        <v>8637</v>
      </c>
      <c r="AG5" s="6">
        <v>1526</v>
      </c>
      <c r="AH5" s="6">
        <v>7310</v>
      </c>
      <c r="AI5" s="6">
        <v>284</v>
      </c>
      <c r="AJ5" s="6">
        <v>886</v>
      </c>
      <c r="AK5" s="6">
        <v>2044</v>
      </c>
      <c r="AL5" s="6">
        <v>2369</v>
      </c>
      <c r="AM5" s="6">
        <v>4395</v>
      </c>
      <c r="AN5" s="6">
        <v>6986</v>
      </c>
      <c r="AO5" s="6">
        <v>867</v>
      </c>
      <c r="AP5" s="6">
        <v>6225</v>
      </c>
      <c r="AQ5" s="6">
        <v>6241</v>
      </c>
      <c r="AR5" s="6">
        <v>802</v>
      </c>
      <c r="AS5" s="6">
        <v>239</v>
      </c>
      <c r="AT5" s="6">
        <v>437</v>
      </c>
      <c r="AU5" s="6">
        <v>867</v>
      </c>
      <c r="AV5" s="6">
        <v>22863</v>
      </c>
      <c r="AW5" s="6">
        <v>2075</v>
      </c>
      <c r="AX5" s="6">
        <v>680</v>
      </c>
      <c r="AY5" s="6">
        <v>2707</v>
      </c>
      <c r="AZ5" s="6">
        <v>13052</v>
      </c>
      <c r="BA5" s="6">
        <v>1725</v>
      </c>
      <c r="BB5" s="6">
        <v>1156</v>
      </c>
      <c r="BC5" s="6">
        <v>702</v>
      </c>
      <c r="BD5" s="6">
        <v>34507</v>
      </c>
      <c r="BE5" s="6">
        <v>304</v>
      </c>
      <c r="BF5" s="6">
        <v>273</v>
      </c>
      <c r="BG5" s="6">
        <v>36983</v>
      </c>
      <c r="BH5" s="6">
        <v>74714</v>
      </c>
      <c r="BI5" s="6">
        <v>78463</v>
      </c>
      <c r="BJ5" s="6">
        <v>54582</v>
      </c>
      <c r="BK5" s="6">
        <v>9300</v>
      </c>
      <c r="BL5" s="7"/>
    </row>
    <row r="6" spans="1:64" x14ac:dyDescent="0.25">
      <c r="A6" s="12" t="s">
        <v>119</v>
      </c>
      <c r="B6" s="6">
        <v>566</v>
      </c>
      <c r="C6" s="6">
        <v>105</v>
      </c>
      <c r="D6" s="6">
        <v>258</v>
      </c>
      <c r="E6" s="6">
        <v>270</v>
      </c>
      <c r="F6" s="6"/>
      <c r="G6" s="6">
        <v>294</v>
      </c>
      <c r="H6" s="6">
        <v>236</v>
      </c>
      <c r="I6" s="6">
        <v>92</v>
      </c>
      <c r="J6" s="6">
        <v>274</v>
      </c>
      <c r="K6" s="6">
        <v>74</v>
      </c>
      <c r="L6" s="6">
        <v>174</v>
      </c>
      <c r="M6" s="6">
        <v>48</v>
      </c>
      <c r="N6" s="6"/>
      <c r="O6" s="6">
        <v>2856</v>
      </c>
      <c r="P6" s="6">
        <v>155</v>
      </c>
      <c r="Q6" s="6">
        <v>82</v>
      </c>
      <c r="R6" s="6">
        <v>100</v>
      </c>
      <c r="S6" s="6">
        <v>180</v>
      </c>
      <c r="T6" s="6">
        <v>44</v>
      </c>
      <c r="U6" s="6">
        <v>0</v>
      </c>
      <c r="V6" s="6">
        <v>73</v>
      </c>
      <c r="W6" s="6">
        <v>160</v>
      </c>
      <c r="X6" s="6">
        <v>59</v>
      </c>
      <c r="Y6" s="6">
        <v>194</v>
      </c>
      <c r="Z6" s="6">
        <v>146</v>
      </c>
      <c r="AA6" s="6">
        <v>2220</v>
      </c>
      <c r="AB6" s="6">
        <v>129</v>
      </c>
      <c r="AC6" s="6">
        <v>4637</v>
      </c>
      <c r="AD6" s="6">
        <v>630</v>
      </c>
      <c r="AE6" s="6">
        <v>454</v>
      </c>
      <c r="AF6" s="6">
        <v>1214</v>
      </c>
      <c r="AG6" s="6">
        <v>412</v>
      </c>
      <c r="AH6" s="6">
        <v>675</v>
      </c>
      <c r="AI6" s="6">
        <v>80</v>
      </c>
      <c r="AJ6" s="6">
        <v>321</v>
      </c>
      <c r="AK6" s="6">
        <v>65</v>
      </c>
      <c r="AL6" s="6">
        <v>324</v>
      </c>
      <c r="AM6" s="6">
        <v>212</v>
      </c>
      <c r="AN6" s="6">
        <v>1038</v>
      </c>
      <c r="AO6" s="6">
        <v>314</v>
      </c>
      <c r="AP6" s="6">
        <v>393</v>
      </c>
      <c r="AQ6" s="6">
        <v>283</v>
      </c>
      <c r="AR6" s="6">
        <v>32</v>
      </c>
      <c r="AS6" s="6">
        <v>60</v>
      </c>
      <c r="AT6" s="6">
        <v>76</v>
      </c>
      <c r="AU6" s="6">
        <v>213</v>
      </c>
      <c r="AV6" s="6">
        <v>2123</v>
      </c>
      <c r="AW6" s="6">
        <v>109</v>
      </c>
      <c r="AX6" s="6">
        <v>92</v>
      </c>
      <c r="AY6" s="6">
        <v>407</v>
      </c>
      <c r="AZ6" s="6">
        <v>281</v>
      </c>
      <c r="BA6" s="6">
        <v>139</v>
      </c>
      <c r="BB6" s="6">
        <v>19</v>
      </c>
      <c r="BC6" s="6">
        <v>8</v>
      </c>
      <c r="BD6" s="6"/>
      <c r="BE6" s="6">
        <v>72</v>
      </c>
      <c r="BF6" s="6">
        <v>77</v>
      </c>
      <c r="BG6" s="6">
        <v>2868</v>
      </c>
      <c r="BH6" s="6">
        <v>8115</v>
      </c>
      <c r="BI6" s="6">
        <v>7995</v>
      </c>
      <c r="BJ6" s="6">
        <v>5788</v>
      </c>
      <c r="BK6" s="6">
        <v>666</v>
      </c>
      <c r="BL6" s="7"/>
    </row>
    <row r="7" spans="1:64" x14ac:dyDescent="0.25">
      <c r="A7" s="12" t="s">
        <v>121</v>
      </c>
      <c r="B7" s="6">
        <v>51</v>
      </c>
      <c r="C7" s="6">
        <v>0</v>
      </c>
      <c r="D7" s="6">
        <v>9</v>
      </c>
      <c r="E7" s="6">
        <v>3</v>
      </c>
      <c r="F7" s="6"/>
      <c r="G7" s="6">
        <v>4</v>
      </c>
      <c r="H7" s="6">
        <v>0</v>
      </c>
      <c r="I7" s="6">
        <v>4</v>
      </c>
      <c r="J7" s="6">
        <v>4</v>
      </c>
      <c r="K7" s="6">
        <v>4</v>
      </c>
      <c r="L7" s="6">
        <v>0</v>
      </c>
      <c r="M7" s="6">
        <v>3</v>
      </c>
      <c r="N7" s="6"/>
      <c r="O7" s="6">
        <v>68</v>
      </c>
      <c r="P7" s="6">
        <v>0</v>
      </c>
      <c r="Q7" s="6">
        <v>4</v>
      </c>
      <c r="R7" s="6">
        <v>0</v>
      </c>
      <c r="S7" s="6">
        <v>1</v>
      </c>
      <c r="T7" s="6">
        <v>1</v>
      </c>
      <c r="U7" s="6">
        <v>0</v>
      </c>
      <c r="V7" s="6">
        <v>2</v>
      </c>
      <c r="W7" s="6">
        <v>0</v>
      </c>
      <c r="X7" s="6">
        <v>0</v>
      </c>
      <c r="Y7" s="6">
        <v>1</v>
      </c>
      <c r="Z7" s="6">
        <v>1</v>
      </c>
      <c r="AA7" s="6">
        <v>24</v>
      </c>
      <c r="AB7" s="6">
        <v>1</v>
      </c>
      <c r="AC7" s="6">
        <v>211</v>
      </c>
      <c r="AD7" s="6">
        <v>5</v>
      </c>
      <c r="AE7" s="6">
        <v>0</v>
      </c>
      <c r="AF7" s="6">
        <v>12</v>
      </c>
      <c r="AG7" s="6">
        <v>0</v>
      </c>
      <c r="AH7" s="6">
        <v>6</v>
      </c>
      <c r="AI7" s="6"/>
      <c r="AJ7" s="6">
        <v>3</v>
      </c>
      <c r="AK7" s="6">
        <v>3</v>
      </c>
      <c r="AL7" s="6">
        <v>0</v>
      </c>
      <c r="AM7" s="6">
        <v>0</v>
      </c>
      <c r="AN7" s="6">
        <v>52</v>
      </c>
      <c r="AO7" s="6">
        <v>0</v>
      </c>
      <c r="AP7" s="6">
        <v>1</v>
      </c>
      <c r="AQ7" s="6">
        <v>25</v>
      </c>
      <c r="AR7" s="6">
        <v>0</v>
      </c>
      <c r="AS7" s="6">
        <v>1</v>
      </c>
      <c r="AT7" s="6">
        <v>4</v>
      </c>
      <c r="AU7" s="6">
        <v>0</v>
      </c>
      <c r="AV7" s="6">
        <v>76</v>
      </c>
      <c r="AW7" s="6">
        <v>2</v>
      </c>
      <c r="AX7" s="6">
        <v>0</v>
      </c>
      <c r="AY7" s="6">
        <v>0</v>
      </c>
      <c r="AZ7" s="6">
        <v>11</v>
      </c>
      <c r="BA7" s="6">
        <v>0</v>
      </c>
      <c r="BB7" s="6">
        <v>45</v>
      </c>
      <c r="BC7" s="6">
        <v>1</v>
      </c>
      <c r="BD7" s="6"/>
      <c r="BE7" s="6">
        <v>14</v>
      </c>
      <c r="BF7" s="6">
        <v>1</v>
      </c>
      <c r="BG7" s="6"/>
      <c r="BH7" s="6"/>
      <c r="BI7" s="6"/>
      <c r="BJ7" s="6"/>
      <c r="BK7" s="6"/>
      <c r="BL7" s="7"/>
    </row>
    <row r="8" spans="1:64" x14ac:dyDescent="0.25">
      <c r="A8" s="12" t="s">
        <v>120</v>
      </c>
      <c r="B8" s="6">
        <v>261</v>
      </c>
      <c r="C8" s="6">
        <v>0</v>
      </c>
      <c r="D8" s="6">
        <v>19</v>
      </c>
      <c r="E8" s="6">
        <v>4</v>
      </c>
      <c r="F8" s="6">
        <v>5</v>
      </c>
      <c r="G8" s="6">
        <v>10</v>
      </c>
      <c r="H8" s="6">
        <v>6</v>
      </c>
      <c r="I8" s="6">
        <v>3</v>
      </c>
      <c r="J8" s="6">
        <v>2</v>
      </c>
      <c r="K8" s="6">
        <v>4</v>
      </c>
      <c r="L8" s="6">
        <v>1</v>
      </c>
      <c r="M8" s="6"/>
      <c r="N8" s="6">
        <v>14</v>
      </c>
      <c r="O8" s="6">
        <v>283</v>
      </c>
      <c r="P8" s="6">
        <v>1</v>
      </c>
      <c r="Q8" s="6">
        <v>2</v>
      </c>
      <c r="R8" s="6">
        <v>3</v>
      </c>
      <c r="S8" s="6">
        <v>5</v>
      </c>
      <c r="T8" s="6">
        <v>1</v>
      </c>
      <c r="U8" s="6">
        <v>0</v>
      </c>
      <c r="V8" s="6">
        <v>0</v>
      </c>
      <c r="W8" s="6">
        <v>10</v>
      </c>
      <c r="X8" s="6">
        <v>2</v>
      </c>
      <c r="Y8" s="6">
        <v>7</v>
      </c>
      <c r="Z8" s="6">
        <v>8</v>
      </c>
      <c r="AA8" s="6">
        <v>50</v>
      </c>
      <c r="AB8" s="6">
        <v>4</v>
      </c>
      <c r="AC8" s="6">
        <v>203</v>
      </c>
      <c r="AD8" s="6">
        <v>21</v>
      </c>
      <c r="AE8" s="6">
        <v>0</v>
      </c>
      <c r="AF8" s="6">
        <v>28</v>
      </c>
      <c r="AG8" s="6">
        <v>8</v>
      </c>
      <c r="AH8" s="6">
        <v>28</v>
      </c>
      <c r="AI8" s="6"/>
      <c r="AJ8" s="6">
        <v>9</v>
      </c>
      <c r="AK8" s="6">
        <v>2</v>
      </c>
      <c r="AL8" s="6">
        <v>6</v>
      </c>
      <c r="AM8" s="6">
        <v>4</v>
      </c>
      <c r="AN8" s="6">
        <v>149</v>
      </c>
      <c r="AO8" s="6">
        <v>10</v>
      </c>
      <c r="AP8" s="6">
        <v>3</v>
      </c>
      <c r="AQ8" s="6">
        <v>29</v>
      </c>
      <c r="AR8" s="6">
        <v>0</v>
      </c>
      <c r="AS8" s="6">
        <v>2</v>
      </c>
      <c r="AT8" s="6">
        <v>1</v>
      </c>
      <c r="AU8" s="6">
        <v>6</v>
      </c>
      <c r="AV8" s="6">
        <v>139</v>
      </c>
      <c r="AW8" s="6">
        <v>2</v>
      </c>
      <c r="AX8" s="6">
        <v>1</v>
      </c>
      <c r="AY8" s="6">
        <v>11</v>
      </c>
      <c r="AZ8" s="6">
        <v>13</v>
      </c>
      <c r="BA8" s="6">
        <v>5</v>
      </c>
      <c r="BB8" s="6"/>
      <c r="BC8" s="6">
        <v>187</v>
      </c>
      <c r="BD8" s="6">
        <v>83</v>
      </c>
      <c r="BE8" s="6">
        <v>2</v>
      </c>
      <c r="BF8" s="6">
        <v>2</v>
      </c>
      <c r="BG8" s="6">
        <v>238</v>
      </c>
      <c r="BH8" s="6">
        <v>554</v>
      </c>
      <c r="BI8" s="6">
        <v>492</v>
      </c>
      <c r="BJ8" s="6">
        <v>389</v>
      </c>
      <c r="BK8" s="6">
        <v>139</v>
      </c>
      <c r="BL8" s="7"/>
    </row>
    <row r="9" spans="1:64" x14ac:dyDescent="0.25">
      <c r="A9" s="13" t="s">
        <v>0</v>
      </c>
      <c r="B9" s="8">
        <f t="shared" ref="B9:BJ9" si="0">SUM(B3:B8)</f>
        <v>18434</v>
      </c>
      <c r="C9" s="8">
        <f t="shared" si="0"/>
        <v>769</v>
      </c>
      <c r="D9" s="8">
        <f t="shared" si="0"/>
        <v>6444</v>
      </c>
      <c r="E9" s="8">
        <f t="shared" si="0"/>
        <v>1640</v>
      </c>
      <c r="F9" s="8">
        <f t="shared" si="0"/>
        <v>1788</v>
      </c>
      <c r="G9" s="8">
        <f t="shared" si="0"/>
        <v>3178</v>
      </c>
      <c r="H9" s="8">
        <f t="shared" si="0"/>
        <v>2252</v>
      </c>
      <c r="I9" s="8">
        <f t="shared" si="0"/>
        <v>998</v>
      </c>
      <c r="J9" s="8">
        <f t="shared" si="0"/>
        <v>1975</v>
      </c>
      <c r="K9" s="8">
        <f t="shared" si="0"/>
        <v>4657</v>
      </c>
      <c r="L9" s="8">
        <f t="shared" si="0"/>
        <v>1272</v>
      </c>
      <c r="M9" s="8">
        <f t="shared" si="0"/>
        <v>1674</v>
      </c>
      <c r="N9" s="8">
        <f t="shared" si="0"/>
        <v>12673</v>
      </c>
      <c r="O9" s="8">
        <f t="shared" si="0"/>
        <v>53902</v>
      </c>
      <c r="P9" s="8">
        <f t="shared" si="0"/>
        <v>1190</v>
      </c>
      <c r="Q9" s="8">
        <f t="shared" si="0"/>
        <v>974</v>
      </c>
      <c r="R9" s="8">
        <f t="shared" si="0"/>
        <v>1056</v>
      </c>
      <c r="S9" s="8">
        <f t="shared" si="0"/>
        <v>1072</v>
      </c>
      <c r="T9" s="8">
        <f t="shared" si="0"/>
        <v>1817</v>
      </c>
      <c r="U9" s="8">
        <f t="shared" si="0"/>
        <v>176</v>
      </c>
      <c r="V9" s="8">
        <f t="shared" si="0"/>
        <v>668</v>
      </c>
      <c r="W9" s="8">
        <f t="shared" si="0"/>
        <v>1615</v>
      </c>
      <c r="X9" s="8">
        <f t="shared" si="0"/>
        <v>366</v>
      </c>
      <c r="Y9" s="8">
        <f t="shared" si="0"/>
        <v>1598</v>
      </c>
      <c r="Z9" s="8">
        <f t="shared" si="0"/>
        <v>1842</v>
      </c>
      <c r="AA9" s="8">
        <f t="shared" si="0"/>
        <v>31306</v>
      </c>
      <c r="AB9" s="8">
        <f t="shared" si="0"/>
        <v>1798</v>
      </c>
      <c r="AC9" s="8">
        <f t="shared" si="0"/>
        <v>54985</v>
      </c>
      <c r="AD9" s="8">
        <f t="shared" si="0"/>
        <v>6438</v>
      </c>
      <c r="AE9" s="8">
        <f t="shared" si="0"/>
        <v>4346</v>
      </c>
      <c r="AF9" s="8">
        <f t="shared" si="0"/>
        <v>16658</v>
      </c>
      <c r="AG9" s="8">
        <f t="shared" si="0"/>
        <v>3336</v>
      </c>
      <c r="AH9" s="8">
        <f t="shared" si="0"/>
        <v>10356</v>
      </c>
      <c r="AI9" s="8">
        <f t="shared" si="0"/>
        <v>543</v>
      </c>
      <c r="AJ9" s="8">
        <f t="shared" si="0"/>
        <v>2042</v>
      </c>
      <c r="AK9" s="8">
        <f t="shared" si="0"/>
        <v>2313</v>
      </c>
      <c r="AL9" s="8">
        <f t="shared" si="0"/>
        <v>3863</v>
      </c>
      <c r="AM9" s="8">
        <f t="shared" si="0"/>
        <v>5500</v>
      </c>
      <c r="AN9" s="8">
        <f t="shared" si="0"/>
        <v>11045</v>
      </c>
      <c r="AO9" s="8">
        <f t="shared" si="0"/>
        <v>2143</v>
      </c>
      <c r="AP9" s="8">
        <f t="shared" si="0"/>
        <v>7950</v>
      </c>
      <c r="AQ9" s="8">
        <f t="shared" si="0"/>
        <v>8026</v>
      </c>
      <c r="AR9" s="8">
        <f t="shared" si="0"/>
        <v>930</v>
      </c>
      <c r="AS9" s="8">
        <f t="shared" si="0"/>
        <v>564</v>
      </c>
      <c r="AT9" s="8">
        <f t="shared" si="0"/>
        <v>971</v>
      </c>
      <c r="AU9" s="8">
        <f t="shared" si="0"/>
        <v>1799</v>
      </c>
      <c r="AV9" s="8">
        <f t="shared" si="0"/>
        <v>46524</v>
      </c>
      <c r="AW9" s="8">
        <f t="shared" si="0"/>
        <v>2510</v>
      </c>
      <c r="AX9" s="8">
        <f t="shared" si="0"/>
        <v>1202</v>
      </c>
      <c r="AY9" s="8">
        <f t="shared" si="0"/>
        <v>5869</v>
      </c>
      <c r="AZ9" s="8">
        <f t="shared" si="0"/>
        <v>16010</v>
      </c>
      <c r="BA9" s="8">
        <f t="shared" si="0"/>
        <v>2274</v>
      </c>
      <c r="BB9" s="8">
        <f t="shared" si="0"/>
        <v>1480</v>
      </c>
      <c r="BC9" s="8">
        <f t="shared" si="0"/>
        <v>1734</v>
      </c>
      <c r="BD9" s="8">
        <f t="shared" si="0"/>
        <v>49603</v>
      </c>
      <c r="BE9" s="8">
        <f t="shared" si="0"/>
        <v>551</v>
      </c>
      <c r="BF9" s="8">
        <f t="shared" si="0"/>
        <v>595</v>
      </c>
      <c r="BG9" s="8">
        <f t="shared" si="0"/>
        <v>57103</v>
      </c>
      <c r="BH9" s="8">
        <f t="shared" si="0"/>
        <v>157799</v>
      </c>
      <c r="BI9" s="8">
        <f t="shared" si="0"/>
        <v>146314</v>
      </c>
      <c r="BJ9" s="8">
        <f t="shared" si="0"/>
        <v>103782</v>
      </c>
      <c r="BK9" s="8">
        <f>SUM(BK3:BK8)</f>
        <v>15686</v>
      </c>
      <c r="BL9" s="9">
        <f>SUM(BL3:BL8)</f>
        <v>334799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FE0B-6906-4BB6-8E5E-7588E6292B21}">
  <dimension ref="A1:D9"/>
  <sheetViews>
    <sheetView workbookViewId="0">
      <selection activeCell="C6" sqref="C6"/>
    </sheetView>
  </sheetViews>
  <sheetFormatPr defaultColWidth="32" defaultRowHeight="15" x14ac:dyDescent="0.25"/>
  <cols>
    <col min="1" max="1" width="38.5703125" customWidth="1"/>
    <col min="2" max="4" width="18.85546875" customWidth="1"/>
  </cols>
  <sheetData>
    <row r="1" spans="1:4" s="4" customFormat="1" ht="24.95" customHeight="1" x14ac:dyDescent="0.25">
      <c r="A1" s="3" t="s">
        <v>85</v>
      </c>
    </row>
    <row r="2" spans="1:4" s="2" customFormat="1" ht="27.75" customHeight="1" x14ac:dyDescent="0.25">
      <c r="A2" s="5" t="s">
        <v>2</v>
      </c>
      <c r="B2" s="10" t="s">
        <v>69</v>
      </c>
      <c r="C2" s="10" t="s">
        <v>3</v>
      </c>
      <c r="D2" s="17" t="s">
        <v>1</v>
      </c>
    </row>
    <row r="3" spans="1:4" x14ac:dyDescent="0.25">
      <c r="A3" s="12" t="s">
        <v>86</v>
      </c>
      <c r="B3" s="6">
        <v>90</v>
      </c>
      <c r="C3" s="6">
        <v>1768</v>
      </c>
      <c r="D3" s="18">
        <f>SUM(B3:C3)</f>
        <v>1858</v>
      </c>
    </row>
    <row r="4" spans="1:4" x14ac:dyDescent="0.25">
      <c r="A4" s="12" t="s">
        <v>87</v>
      </c>
      <c r="B4" s="6">
        <v>594</v>
      </c>
      <c r="C4" s="6">
        <v>3849</v>
      </c>
      <c r="D4" s="18">
        <f t="shared" ref="D4:D8" si="0">SUM(B4:C4)</f>
        <v>4443</v>
      </c>
    </row>
    <row r="5" spans="1:4" x14ac:dyDescent="0.25">
      <c r="A5" s="12" t="s">
        <v>88</v>
      </c>
      <c r="B5" s="6">
        <v>486</v>
      </c>
      <c r="C5" s="6">
        <v>2672</v>
      </c>
      <c r="D5" s="18">
        <f t="shared" si="0"/>
        <v>3158</v>
      </c>
    </row>
    <row r="6" spans="1:4" x14ac:dyDescent="0.25">
      <c r="A6" s="12" t="s">
        <v>119</v>
      </c>
      <c r="B6" s="15">
        <v>22</v>
      </c>
      <c r="C6" s="6"/>
      <c r="D6" s="18">
        <f t="shared" si="0"/>
        <v>22</v>
      </c>
    </row>
    <row r="7" spans="1:4" x14ac:dyDescent="0.25">
      <c r="A7" s="12" t="s">
        <v>121</v>
      </c>
      <c r="B7" s="15">
        <v>0</v>
      </c>
      <c r="C7" s="6"/>
      <c r="D7" s="18">
        <f t="shared" si="0"/>
        <v>0</v>
      </c>
    </row>
    <row r="8" spans="1:4" x14ac:dyDescent="0.25">
      <c r="A8" s="12" t="s">
        <v>120</v>
      </c>
      <c r="B8" s="15">
        <v>0</v>
      </c>
      <c r="C8" s="6">
        <v>5</v>
      </c>
      <c r="D8" s="18">
        <f t="shared" si="0"/>
        <v>5</v>
      </c>
    </row>
    <row r="9" spans="1:4" x14ac:dyDescent="0.25">
      <c r="A9" s="13" t="s">
        <v>0</v>
      </c>
      <c r="B9" s="8">
        <f>SUM(B3:B8)</f>
        <v>1192</v>
      </c>
      <c r="C9" s="8">
        <f t="shared" ref="C9:D9" si="1">SUM(C3:C8)</f>
        <v>8294</v>
      </c>
      <c r="D9" s="19">
        <f t="shared" si="1"/>
        <v>9486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B370-BE11-4791-89B8-82FD0066A5A6}"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4" width="18.85546875" customWidth="1"/>
  </cols>
  <sheetData>
    <row r="1" spans="1:4" s="4" customFormat="1" ht="24.95" customHeight="1" x14ac:dyDescent="0.25">
      <c r="A1" s="3" t="s">
        <v>89</v>
      </c>
    </row>
    <row r="2" spans="1:4" s="2" customFormat="1" ht="27.75" customHeight="1" x14ac:dyDescent="0.25">
      <c r="A2" s="5" t="s">
        <v>2</v>
      </c>
      <c r="B2" s="10" t="s">
        <v>11</v>
      </c>
      <c r="C2" s="10" t="s">
        <v>68</v>
      </c>
      <c r="D2" s="17" t="s">
        <v>1</v>
      </c>
    </row>
    <row r="3" spans="1:4" x14ac:dyDescent="0.25">
      <c r="A3" s="12" t="s">
        <v>90</v>
      </c>
      <c r="B3" s="6">
        <v>1248</v>
      </c>
      <c r="C3" s="6">
        <v>6659</v>
      </c>
      <c r="D3" s="18">
        <f>SUM(SD9ReformPrimary10[[#This Row],[Part of Dutchess County Vote Results]:[Part of Ulster County Vote Results]])</f>
        <v>7907</v>
      </c>
    </row>
    <row r="4" spans="1:4" x14ac:dyDescent="0.25">
      <c r="A4" s="12" t="s">
        <v>91</v>
      </c>
      <c r="B4" s="6">
        <v>1057</v>
      </c>
      <c r="C4" s="6">
        <v>6312</v>
      </c>
      <c r="D4" s="18">
        <f>SUM(SD9ReformPrimary10[[#This Row],[Part of Dutchess County Vote Results]:[Part of Ulster County Vote Results]])</f>
        <v>7369</v>
      </c>
    </row>
    <row r="5" spans="1:4" x14ac:dyDescent="0.25">
      <c r="A5" s="12" t="s">
        <v>119</v>
      </c>
      <c r="B5" s="15"/>
      <c r="C5" s="6">
        <v>185</v>
      </c>
      <c r="D5" s="18">
        <f>SUM(SD9ReformPrimary10[[#This Row],[Part of Dutchess County Vote Results]:[Part of Ulster County Vote Results]])</f>
        <v>185</v>
      </c>
    </row>
    <row r="6" spans="1:4" x14ac:dyDescent="0.25">
      <c r="A6" s="12" t="s">
        <v>121</v>
      </c>
      <c r="B6" s="15"/>
      <c r="C6" s="6">
        <v>5</v>
      </c>
      <c r="D6" s="18">
        <f>SUM(SD9ReformPrimary10[[#This Row],[Part of Dutchess County Vote Results]:[Part of Ulster County Vote Results]])</f>
        <v>5</v>
      </c>
    </row>
    <row r="7" spans="1:4" x14ac:dyDescent="0.25">
      <c r="A7" s="12" t="s">
        <v>120</v>
      </c>
      <c r="B7" s="15">
        <v>1</v>
      </c>
      <c r="C7" s="6">
        <v>5</v>
      </c>
      <c r="D7" s="18">
        <f>SUM(SD9ReformPrimary10[[#This Row],[Part of Dutchess County Vote Results]:[Part of Ulster County Vote Results]])</f>
        <v>6</v>
      </c>
    </row>
    <row r="8" spans="1:4" x14ac:dyDescent="0.25">
      <c r="A8" s="13" t="s">
        <v>0</v>
      </c>
      <c r="B8" s="8">
        <f>SUM(B3:B7)</f>
        <v>2306</v>
      </c>
      <c r="C8" s="8">
        <f t="shared" ref="C8:D8" si="0">SUM(C3:C7)</f>
        <v>13166</v>
      </c>
      <c r="D8" s="19">
        <f t="shared" si="0"/>
        <v>15472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0249-9C94-468D-95A1-287B7FBA246F}"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4" width="18.85546875" customWidth="1"/>
  </cols>
  <sheetData>
    <row r="1" spans="1:4" s="4" customFormat="1" ht="24.95" customHeight="1" x14ac:dyDescent="0.25">
      <c r="A1" s="3" t="s">
        <v>92</v>
      </c>
    </row>
    <row r="2" spans="1:4" s="2" customFormat="1" ht="27.75" customHeight="1" x14ac:dyDescent="0.25">
      <c r="A2" s="5" t="s">
        <v>2</v>
      </c>
      <c r="B2" s="10" t="s">
        <v>71</v>
      </c>
      <c r="C2" s="10" t="s">
        <v>11</v>
      </c>
      <c r="D2" s="17" t="s">
        <v>1</v>
      </c>
    </row>
    <row r="3" spans="1:4" x14ac:dyDescent="0.25">
      <c r="A3" s="12" t="s">
        <v>93</v>
      </c>
      <c r="B3" s="6">
        <v>907</v>
      </c>
      <c r="C3" s="6">
        <v>941</v>
      </c>
      <c r="D3" s="18">
        <f>SUM(SD9ReformPrimary1013[[#This Row],[Part of Columbia County Vote Results]:[Part of Dutchess County Vote Results]])</f>
        <v>1848</v>
      </c>
    </row>
    <row r="4" spans="1:4" x14ac:dyDescent="0.25">
      <c r="A4" s="12" t="s">
        <v>94</v>
      </c>
      <c r="B4" s="6">
        <v>370</v>
      </c>
      <c r="C4" s="6">
        <v>1249</v>
      </c>
      <c r="D4" s="18">
        <f>SUM(SD9ReformPrimary1013[[#This Row],[Part of Columbia County Vote Results]:[Part of Dutchess County Vote Results]])</f>
        <v>1619</v>
      </c>
    </row>
    <row r="5" spans="1:4" x14ac:dyDescent="0.25">
      <c r="A5" s="12" t="s">
        <v>119</v>
      </c>
      <c r="B5" s="15">
        <v>328</v>
      </c>
      <c r="C5" s="6"/>
      <c r="D5" s="18">
        <f>SUM(SD9ReformPrimary1013[[#This Row],[Part of Columbia County Vote Results]:[Part of Dutchess County Vote Results]])</f>
        <v>328</v>
      </c>
    </row>
    <row r="6" spans="1:4" x14ac:dyDescent="0.25">
      <c r="A6" s="12" t="s">
        <v>121</v>
      </c>
      <c r="B6" s="15">
        <v>0</v>
      </c>
      <c r="C6" s="6"/>
      <c r="D6" s="18">
        <f>SUM(SD9ReformPrimary1013[[#This Row],[Part of Columbia County Vote Results]:[Part of Dutchess County Vote Results]])</f>
        <v>0</v>
      </c>
    </row>
    <row r="7" spans="1:4" x14ac:dyDescent="0.25">
      <c r="A7" s="12" t="s">
        <v>120</v>
      </c>
      <c r="B7" s="15">
        <v>2</v>
      </c>
      <c r="C7" s="6">
        <v>6</v>
      </c>
      <c r="D7" s="18">
        <f>SUM(SD9ReformPrimary1013[[#This Row],[Part of Columbia County Vote Results]:[Part of Dutchess County Vote Results]])</f>
        <v>8</v>
      </c>
    </row>
    <row r="8" spans="1:4" x14ac:dyDescent="0.25">
      <c r="A8" s="13" t="s">
        <v>0</v>
      </c>
      <c r="B8" s="8">
        <f>SUM(B3:B7)</f>
        <v>1607</v>
      </c>
      <c r="C8" s="8">
        <f t="shared" ref="C8:D8" si="0">SUM(C3:C7)</f>
        <v>2196</v>
      </c>
      <c r="D8" s="8">
        <f t="shared" si="0"/>
        <v>3803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D99C-08BC-47CE-B15B-355C12B648EC}">
  <dimension ref="A1:D8"/>
  <sheetViews>
    <sheetView workbookViewId="0">
      <selection activeCell="B8" sqref="B8:C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24.95" customHeight="1" x14ac:dyDescent="0.25">
      <c r="A1" s="3" t="s">
        <v>95</v>
      </c>
    </row>
    <row r="2" spans="1:4" s="2" customFormat="1" ht="27.75" customHeight="1" x14ac:dyDescent="0.25">
      <c r="A2" s="5" t="s">
        <v>2</v>
      </c>
      <c r="B2" s="10" t="s">
        <v>96</v>
      </c>
      <c r="C2" s="10" t="s">
        <v>70</v>
      </c>
      <c r="D2" s="11" t="s">
        <v>1</v>
      </c>
    </row>
    <row r="3" spans="1:4" x14ac:dyDescent="0.25">
      <c r="A3" s="12" t="s">
        <v>97</v>
      </c>
      <c r="B3" s="6">
        <v>1017</v>
      </c>
      <c r="C3" s="6">
        <v>2832</v>
      </c>
      <c r="D3" s="7">
        <f>SUM(AD111GreenPrimary[[#This Row],[Part of Montgomery County Vote Results]:[Part of Schenectady County Vote Results]])</f>
        <v>3849</v>
      </c>
    </row>
    <row r="4" spans="1:4" x14ac:dyDescent="0.25">
      <c r="A4" s="12" t="s">
        <v>98</v>
      </c>
      <c r="B4" s="6">
        <v>130</v>
      </c>
      <c r="C4" s="6">
        <v>1838</v>
      </c>
      <c r="D4" s="7">
        <f>SUM(AD111GreenPrimary[[#This Row],[Part of Montgomery County Vote Results]:[Part of Schenectady County Vote Results]])</f>
        <v>1968</v>
      </c>
    </row>
    <row r="5" spans="1:4" x14ac:dyDescent="0.25">
      <c r="A5" s="12" t="s">
        <v>119</v>
      </c>
      <c r="B5" s="6">
        <v>38</v>
      </c>
      <c r="C5" s="6">
        <v>93</v>
      </c>
      <c r="D5" s="7">
        <f>SUM(AD111GreenPrimary[[#This Row],[Part of Montgomery County Vote Results]:[Part of Schenectady County Vote Results]])</f>
        <v>131</v>
      </c>
    </row>
    <row r="6" spans="1:4" x14ac:dyDescent="0.25">
      <c r="A6" s="12" t="s">
        <v>121</v>
      </c>
      <c r="B6" s="6">
        <v>0</v>
      </c>
      <c r="C6" s="6">
        <v>17</v>
      </c>
      <c r="D6" s="7">
        <f>SUM(AD111GreenPrimary[[#This Row],[Part of Montgomery County Vote Results]:[Part of Schenectady County Vote Results]])</f>
        <v>17</v>
      </c>
    </row>
    <row r="7" spans="1:4" x14ac:dyDescent="0.25">
      <c r="A7" s="12" t="s">
        <v>120</v>
      </c>
      <c r="B7" s="6">
        <v>1</v>
      </c>
      <c r="C7" s="6">
        <v>20</v>
      </c>
      <c r="D7" s="7">
        <f>SUM(AD111GreenPrimary[[#This Row],[Part of Montgomery County Vote Results]:[Part of Schenectady County Vote Results]])</f>
        <v>21</v>
      </c>
    </row>
    <row r="8" spans="1:4" x14ac:dyDescent="0.25">
      <c r="A8" s="13" t="s">
        <v>0</v>
      </c>
      <c r="B8" s="8">
        <f>SUM(B3:B7)</f>
        <v>1186</v>
      </c>
      <c r="C8" s="8">
        <f>SUM(C3:C7)</f>
        <v>4800</v>
      </c>
      <c r="D8" s="8">
        <f>SUM(D3:D7)</f>
        <v>5986</v>
      </c>
    </row>
  </sheetData>
  <phoneticPr fontId="6" type="noConversion"/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D4B6-774E-4E5E-A643-3FA915FF4A09}">
  <dimension ref="A1:D8"/>
  <sheetViews>
    <sheetView workbookViewId="0">
      <selection activeCell="D4" sqref="D4:D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24.95" customHeight="1" x14ac:dyDescent="0.25">
      <c r="A1" s="3" t="s">
        <v>101</v>
      </c>
    </row>
    <row r="2" spans="1:4" s="2" customFormat="1" ht="27.75" customHeight="1" x14ac:dyDescent="0.25">
      <c r="A2" s="5" t="s">
        <v>2</v>
      </c>
      <c r="B2" s="10" t="s">
        <v>96</v>
      </c>
      <c r="C2" s="10" t="s">
        <v>70</v>
      </c>
      <c r="D2" s="11" t="s">
        <v>1</v>
      </c>
    </row>
    <row r="3" spans="1:4" x14ac:dyDescent="0.25">
      <c r="A3" s="12" t="s">
        <v>99</v>
      </c>
      <c r="B3" s="6">
        <v>410</v>
      </c>
      <c r="C3" s="6">
        <v>1368</v>
      </c>
      <c r="D3" s="7">
        <f>SUM(AD111GreenPrimary14[[#This Row],[Part of Montgomery County Vote Results]:[Part of Schenectady County Vote Results]])</f>
        <v>1778</v>
      </c>
    </row>
    <row r="4" spans="1:4" x14ac:dyDescent="0.25">
      <c r="A4" s="12" t="s">
        <v>100</v>
      </c>
      <c r="B4" s="6">
        <v>841</v>
      </c>
      <c r="C4" s="6">
        <v>650</v>
      </c>
      <c r="D4" s="7">
        <f>SUM(AD111GreenPrimary14[[#This Row],[Part of Montgomery County Vote Results]:[Part of Schenectady County Vote Results]])</f>
        <v>1491</v>
      </c>
    </row>
    <row r="5" spans="1:4" x14ac:dyDescent="0.25">
      <c r="A5" s="12" t="s">
        <v>122</v>
      </c>
      <c r="B5" s="6">
        <v>163</v>
      </c>
      <c r="C5" s="6">
        <v>551</v>
      </c>
      <c r="D5" s="7">
        <f>SUM(AD111GreenPrimary14[[#This Row],[Part of Montgomery County Vote Results]:[Part of Schenectady County Vote Results]])</f>
        <v>714</v>
      </c>
    </row>
    <row r="6" spans="1:4" x14ac:dyDescent="0.25">
      <c r="A6" s="12" t="s">
        <v>121</v>
      </c>
      <c r="B6" s="6">
        <v>1</v>
      </c>
      <c r="C6" s="6">
        <v>4</v>
      </c>
      <c r="D6" s="7">
        <f>SUM(AD111GreenPrimary14[[#This Row],[Part of Montgomery County Vote Results]:[Part of Schenectady County Vote Results]])</f>
        <v>5</v>
      </c>
    </row>
    <row r="7" spans="1:4" x14ac:dyDescent="0.25">
      <c r="A7" s="12" t="s">
        <v>120</v>
      </c>
      <c r="B7" s="6">
        <v>3</v>
      </c>
      <c r="C7" s="6">
        <v>14</v>
      </c>
      <c r="D7" s="7">
        <f>SUM(AD111GreenPrimary14[[#This Row],[Part of Montgomery County Vote Results]:[Part of Schenectady County Vote Results]])</f>
        <v>17</v>
      </c>
    </row>
    <row r="8" spans="1:4" x14ac:dyDescent="0.25">
      <c r="A8" s="13" t="s">
        <v>0</v>
      </c>
      <c r="B8" s="8">
        <f>SUM(B3:B7)</f>
        <v>1418</v>
      </c>
      <c r="C8" s="8">
        <f t="shared" ref="C8:D8" si="0">SUM(C3:C7)</f>
        <v>2587</v>
      </c>
      <c r="D8" s="8">
        <f t="shared" si="0"/>
        <v>4005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E311-76EE-49AC-B8DD-CBA1C008C470}">
  <dimension ref="A1:D8"/>
  <sheetViews>
    <sheetView workbookViewId="0">
      <selection activeCell="D4" sqref="D4:D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24.95" customHeight="1" x14ac:dyDescent="0.25">
      <c r="A1" s="3" t="s">
        <v>102</v>
      </c>
    </row>
    <row r="2" spans="1:4" s="2" customFormat="1" ht="27.75" customHeight="1" x14ac:dyDescent="0.25">
      <c r="A2" s="5" t="s">
        <v>2</v>
      </c>
      <c r="B2" s="10" t="s">
        <v>96</v>
      </c>
      <c r="C2" s="10" t="s">
        <v>70</v>
      </c>
      <c r="D2" s="11" t="s">
        <v>1</v>
      </c>
    </row>
    <row r="3" spans="1:4" x14ac:dyDescent="0.25">
      <c r="A3" s="12" t="s">
        <v>103</v>
      </c>
      <c r="B3" s="6">
        <v>57</v>
      </c>
      <c r="C3" s="6">
        <v>298</v>
      </c>
      <c r="D3" s="7">
        <f>SUM(AD111GreenPrimary14109[[#This Row],[Part of Montgomery County Vote Results]:[Part of Schenectady County Vote Results]])</f>
        <v>355</v>
      </c>
    </row>
    <row r="4" spans="1:4" x14ac:dyDescent="0.25">
      <c r="A4" s="12" t="s">
        <v>104</v>
      </c>
      <c r="B4" s="6">
        <v>61</v>
      </c>
      <c r="C4" s="6">
        <v>328</v>
      </c>
      <c r="D4" s="7">
        <f>SUM(AD111GreenPrimary14109[[#This Row],[Part of Montgomery County Vote Results]:[Part of Schenectady County Vote Results]])</f>
        <v>389</v>
      </c>
    </row>
    <row r="5" spans="1:4" s="22" customFormat="1" x14ac:dyDescent="0.25">
      <c r="A5" s="12" t="s">
        <v>119</v>
      </c>
      <c r="B5" s="6">
        <v>10</v>
      </c>
      <c r="C5" s="6">
        <v>3</v>
      </c>
      <c r="D5" s="7">
        <f>SUM(AD111GreenPrimary14109[[#This Row],[Part of Montgomery County Vote Results]:[Part of Schenectady County Vote Results]])</f>
        <v>13</v>
      </c>
    </row>
    <row r="6" spans="1:4" s="22" customFormat="1" x14ac:dyDescent="0.25">
      <c r="A6" s="12" t="s">
        <v>121</v>
      </c>
      <c r="B6" s="6">
        <v>0</v>
      </c>
      <c r="C6" s="6">
        <v>6</v>
      </c>
      <c r="D6" s="7">
        <f>SUM(AD111GreenPrimary14109[[#This Row],[Part of Montgomery County Vote Results]:[Part of Schenectady County Vote Results]])</f>
        <v>6</v>
      </c>
    </row>
    <row r="7" spans="1:4" s="22" customFormat="1" x14ac:dyDescent="0.25">
      <c r="A7" s="12" t="s">
        <v>120</v>
      </c>
      <c r="B7" s="6">
        <v>2</v>
      </c>
      <c r="C7" s="6">
        <v>4</v>
      </c>
      <c r="D7" s="7">
        <f>SUM(AD111GreenPrimary14109[[#This Row],[Part of Montgomery County Vote Results]:[Part of Schenectady County Vote Results]])</f>
        <v>6</v>
      </c>
    </row>
    <row r="8" spans="1:4" x14ac:dyDescent="0.25">
      <c r="A8" s="13" t="s">
        <v>0</v>
      </c>
      <c r="B8" s="8">
        <f>SUM(B3:B7)</f>
        <v>130</v>
      </c>
      <c r="C8" s="8">
        <f t="shared" ref="C8:D8" si="0">SUM(C3:C7)</f>
        <v>639</v>
      </c>
      <c r="D8" s="8">
        <f t="shared" si="0"/>
        <v>769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Governor DEM Primary</vt:lpstr>
      <vt:lpstr>Governor REP Primary</vt:lpstr>
      <vt:lpstr>Lt. Governor DEM Primary</vt:lpstr>
      <vt:lpstr>95th AD DEM Primary</vt:lpstr>
      <vt:lpstr>103rd AD DEM Primary</vt:lpstr>
      <vt:lpstr>106th AD REP Primary</vt:lpstr>
      <vt:lpstr>111th AD DEM Primary</vt:lpstr>
      <vt:lpstr>111th AD REP Primary</vt:lpstr>
      <vt:lpstr>111th AD CON Primary</vt:lpstr>
      <vt:lpstr>111th AD WOR Primary</vt:lpstr>
      <vt:lpstr>116th AD REP Primary</vt:lpstr>
      <vt:lpstr>4-118th JD CON Primary</vt:lpstr>
      <vt:lpstr>4-118th ALT JD CON Primary</vt:lpstr>
      <vt:lpstr>'Governor DEM Primary'!Print_Titles</vt:lpstr>
      <vt:lpstr>'Governor REP Primary'!Print_Titles</vt:lpstr>
      <vt:lpstr>'Lt. Governor DEM Primary'!Print_Titles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Connolly</dc:creator>
  <cp:lastModifiedBy>Joyce Cornell</cp:lastModifiedBy>
  <cp:lastPrinted>2018-10-01T16:15:24Z</cp:lastPrinted>
  <dcterms:created xsi:type="dcterms:W3CDTF">2018-02-06T22:30:43Z</dcterms:created>
  <dcterms:modified xsi:type="dcterms:W3CDTF">2022-09-16T14:17:40Z</dcterms:modified>
</cp:coreProperties>
</file>