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F:\John Conklin\2019\"/>
    </mc:Choice>
  </mc:AlternateContent>
  <xr:revisionPtr revIDLastSave="0" documentId="14_{0E633BDE-05FC-489C-AF64-C72E0722F305}" xr6:coauthVersionLast="45" xr6:coauthVersionMax="45" xr10:uidLastSave="{00000000-0000-0000-0000-000000000000}"/>
  <workbookProtection lockStructure="1"/>
  <bookViews>
    <workbookView xWindow="-120" yWindow="-120" windowWidth="20730" windowHeight="11160" xr2:uid="{528C4582-0619-483E-866A-7F4CC46C749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2" i="1" l="1"/>
  <c r="D12" i="1"/>
  <c r="C12" i="1"/>
  <c r="B12" i="1"/>
  <c r="F11" i="1"/>
  <c r="F10" i="1"/>
  <c r="F9" i="1"/>
  <c r="F8" i="1"/>
  <c r="F7" i="1"/>
  <c r="F6" i="1"/>
  <c r="F5" i="1"/>
  <c r="F4" i="1"/>
  <c r="G4" i="1" s="1"/>
  <c r="F3" i="1"/>
  <c r="F12" i="1" s="1"/>
  <c r="G3" i="1" l="1"/>
</calcChain>
</file>

<file path=xl/sharedStrings.xml><?xml version="1.0" encoding="utf-8"?>
<sst xmlns="http://schemas.openxmlformats.org/spreadsheetml/2006/main" count="18" uniqueCount="18">
  <si>
    <t>State Senator 57th Senate District - General Election - November 5, 2019 (Vote once)</t>
  </si>
  <si>
    <t>Candidate Name (Party)</t>
  </si>
  <si>
    <t>Allegany County Vote Results</t>
  </si>
  <si>
    <t>Cattaraugus County Vote Results</t>
  </si>
  <si>
    <t>Chautauqua County Vote Results</t>
  </si>
  <si>
    <t>Part of Livingston County Vote Results</t>
  </si>
  <si>
    <t>Total Votes by Party</t>
  </si>
  <si>
    <t>Total Votes by Candidate</t>
  </si>
  <si>
    <t>Austin T. Morgan (DEM)</t>
  </si>
  <si>
    <t>George M. Borrello (REP)</t>
  </si>
  <si>
    <t>George M. Borrello (CON)</t>
  </si>
  <si>
    <t>Austin T. Morgan (WOR)</t>
  </si>
  <si>
    <t>George M. Borrello (LBT)</t>
  </si>
  <si>
    <t>George M. Borrello (IND)</t>
  </si>
  <si>
    <t>Blank</t>
  </si>
  <si>
    <t>Void</t>
  </si>
  <si>
    <t>Scattering</t>
  </si>
  <si>
    <t>Total Votes by County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</si>
</sst>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 tint="0.24994659260841701"/>
        <bgColor indexed="64"/>
      </patternFill>
    </fill>
  </fills>
  <borders count="7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vertical="center"/>
    </xf>
    <xf numFmtId="0" fontId="2" fillId="5" borderId="3" xfId="0" applyFont="1" applyFill="1" applyBorder="1"/>
    <xf numFmtId="3" fontId="3" fillId="0" borderId="4" xfId="0" applyNumberFormat="1" applyFont="1" applyBorder="1"/>
    <xf numFmtId="3" fontId="3" fillId="3" borderId="4" xfId="0" applyNumberFormat="1" applyFont="1" applyFill="1" applyBorder="1"/>
    <xf numFmtId="3" fontId="3" fillId="6" borderId="4" xfId="0" applyNumberFormat="1" applyFont="1" applyFill="1" applyBorder="1"/>
    <xf numFmtId="3" fontId="3" fillId="7" borderId="4" xfId="0" applyNumberFormat="1" applyFont="1" applyFill="1" applyBorder="1"/>
    <xf numFmtId="0" fontId="2" fillId="5" borderId="5" xfId="0" applyFont="1" applyFill="1" applyBorder="1"/>
    <xf numFmtId="3" fontId="3" fillId="0" borderId="6" xfId="0" applyNumberFormat="1" applyFont="1" applyBorder="1"/>
    <xf numFmtId="0" fontId="2" fillId="5" borderId="4" xfId="0" applyFont="1" applyFill="1" applyBorder="1"/>
    <xf numFmtId="0" fontId="4" fillId="2" borderId="1" xfId="0" applyFont="1" applyFill="1" applyBorder="1" applyAlignment="1">
      <alignment vertical="center"/>
    </xf>
    <xf numFmtId="0" fontId="4" fillId="3" borderId="2" xfId="0" applyFont="1" applyFill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/>
    </xf>
    <xf numFmtId="0" fontId="4" fillId="4" borderId="2" xfId="0" applyFont="1" applyFill="1" applyBorder="1" applyAlignment="1">
      <alignment horizontal="right" vertical="center"/>
    </xf>
    <xf numFmtId="0" fontId="5" fillId="0" borderId="0" xfId="0" applyFont="1"/>
  </cellXfs>
  <cellStyles count="1">
    <cellStyle name="Normal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theme="1" tint="0.2499465926084170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theme="1" tint="0.2499465926084170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79497C4-49F0-4C82-9DC1-13CD0213F9E9}" name="StateSenatorSenateDistrict57General" displayName="StateSenatorSenateDistrict57General" ref="A2:G12" totalsRowCount="1" headerRowDxfId="19" dataDxfId="17" totalsRowDxfId="15" headerRowBorderDxfId="18" tableBorderDxfId="16" totalsRowBorderDxfId="14">
  <autoFilter ref="A2:G11" xr:uid="{C1A9A202-8E7F-4AFB-8882-FD680BDB6FF2}"/>
  <tableColumns count="7">
    <tableColumn id="1" xr3:uid="{492D2671-FFDA-4EA2-BADC-540AAEBD6281}" name="Candidate Name (Party)" totalsRowLabel="Total Votes by County" dataDxfId="13" totalsRowDxfId="12"/>
    <tableColumn id="2" xr3:uid="{8D33FDDF-435A-493C-84B1-17AD2149E0BA}" name="Allegany County Vote Results" totalsRowFunction="custom" dataDxfId="11" totalsRowDxfId="10">
      <totalsRowFormula>SUM(StateSenatorSenateDistrict57General[Allegany County Vote Results])</totalsRowFormula>
    </tableColumn>
    <tableColumn id="6" xr3:uid="{8C89ADF5-A359-45E3-BAF8-A209F8F64B4E}" name="Cattaraugus County Vote Results" totalsRowFunction="custom" dataDxfId="9" totalsRowDxfId="8">
      <totalsRowFormula>SUM(StateSenatorSenateDistrict57General[Cattaraugus County Vote Results])</totalsRowFormula>
    </tableColumn>
    <tableColumn id="10" xr3:uid="{2325F194-89EC-492C-B735-18E45B49BD58}" name="Chautauqua County Vote Results" totalsRowFunction="custom" dataDxfId="7" totalsRowDxfId="6">
      <totalsRowFormula>SUM(StateSenatorSenateDistrict57General[Chautauqua County Vote Results])</totalsRowFormula>
    </tableColumn>
    <tableColumn id="4" xr3:uid="{3046F72A-2F96-441D-A488-C17F2F88D05A}" name="Part of Livingston County Vote Results" totalsRowFunction="custom" dataDxfId="5" totalsRowDxfId="4">
      <totalsRowFormula>SUM(StateSenatorSenateDistrict57General[Part of Livingston County Vote Results])</totalsRowFormula>
    </tableColumn>
    <tableColumn id="3" xr3:uid="{C98D45EE-44D0-4419-B9C7-A56E90031C96}" name="Total Votes by Party" totalsRowFunction="custom" dataDxfId="3" totalsRowDxfId="2">
      <calculatedColumnFormula>SUM(StateSenatorSenateDistrict57General[[#This Row],[Allegany County Vote Results]:[Part of Livingston County Vote Results]])</calculatedColumnFormula>
      <totalsRowFormula>SUM(StateSenatorSenateDistrict57General[Total Votes by Party])</totalsRowFormula>
    </tableColumn>
    <tableColumn id="5" xr3:uid="{36BE9D2F-C959-4C10-875F-91F98CAC845B}" name="Total Votes by Candidate" dataDxfId="1" totalsRowDxfId="0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0C6DA-5B70-4BD8-AF0B-30919C34AE3E}">
  <dimension ref="A1:G12"/>
  <sheetViews>
    <sheetView tabSelected="1" workbookViewId="0">
      <selection activeCell="C17" sqref="C17"/>
    </sheetView>
  </sheetViews>
  <sheetFormatPr defaultRowHeight="15" x14ac:dyDescent="0.25"/>
  <cols>
    <col min="1" max="1" width="25.5703125" customWidth="1"/>
    <col min="2" max="7" width="20.5703125" customWidth="1"/>
    <col min="8" max="9" width="23.5703125" customWidth="1"/>
  </cols>
  <sheetData>
    <row r="1" spans="1:7" ht="18.75" x14ac:dyDescent="0.25">
      <c r="A1" s="1" t="s">
        <v>0</v>
      </c>
    </row>
    <row r="2" spans="1:7" s="14" customFormat="1" ht="25.5" x14ac:dyDescent="0.25">
      <c r="A2" s="10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2" t="s">
        <v>6</v>
      </c>
      <c r="G2" s="13" t="s">
        <v>7</v>
      </c>
    </row>
    <row r="3" spans="1:7" x14ac:dyDescent="0.25">
      <c r="A3" s="2" t="s">
        <v>8</v>
      </c>
      <c r="B3" s="3">
        <v>1945</v>
      </c>
      <c r="C3" s="3">
        <v>4501</v>
      </c>
      <c r="D3" s="3">
        <v>7415</v>
      </c>
      <c r="E3" s="3">
        <v>1860</v>
      </c>
      <c r="F3" s="4">
        <f>SUM(StateSenatorSenateDistrict57General[[#This Row],[Allegany County Vote Results]:[Part of Livingston County Vote Results]])</f>
        <v>15721</v>
      </c>
      <c r="G3" s="5">
        <f>SUM(StateSenatorSenateDistrict57General[[#This Row],[Total Votes by Party]],F6)</f>
        <v>17270</v>
      </c>
    </row>
    <row r="4" spans="1:7" x14ac:dyDescent="0.25">
      <c r="A4" s="2" t="s">
        <v>9</v>
      </c>
      <c r="B4" s="3">
        <v>5325</v>
      </c>
      <c r="C4" s="3">
        <v>8649</v>
      </c>
      <c r="D4" s="3">
        <v>16990</v>
      </c>
      <c r="E4" s="3">
        <v>3795</v>
      </c>
      <c r="F4" s="4">
        <f>SUM(StateSenatorSenateDistrict57General[[#This Row],[Allegany County Vote Results]:[Part of Livingston County Vote Results]])</f>
        <v>34759</v>
      </c>
      <c r="G4" s="5">
        <f>SUM(StateSenatorSenateDistrict57General[[#This Row],[Total Votes by Party]],F5,F7,F8)</f>
        <v>42563</v>
      </c>
    </row>
    <row r="5" spans="1:7" x14ac:dyDescent="0.25">
      <c r="A5" s="2" t="s">
        <v>10</v>
      </c>
      <c r="B5" s="3">
        <v>505</v>
      </c>
      <c r="C5" s="3">
        <v>1211</v>
      </c>
      <c r="D5" s="3">
        <v>2672</v>
      </c>
      <c r="E5" s="3">
        <v>678</v>
      </c>
      <c r="F5" s="4">
        <f>SUM(StateSenatorSenateDistrict57General[[#This Row],[Allegany County Vote Results]:[Part of Livingston County Vote Results]])</f>
        <v>5066</v>
      </c>
      <c r="G5" s="6"/>
    </row>
    <row r="6" spans="1:7" x14ac:dyDescent="0.25">
      <c r="A6" s="2" t="s">
        <v>11</v>
      </c>
      <c r="B6" s="3">
        <v>240</v>
      </c>
      <c r="C6" s="3">
        <v>482</v>
      </c>
      <c r="D6" s="3">
        <v>678</v>
      </c>
      <c r="E6" s="3">
        <v>149</v>
      </c>
      <c r="F6" s="4">
        <f>SUM(StateSenatorSenateDistrict57General[[#This Row],[Allegany County Vote Results]:[Part of Livingston County Vote Results]])</f>
        <v>1549</v>
      </c>
      <c r="G6" s="6"/>
    </row>
    <row r="7" spans="1:7" x14ac:dyDescent="0.25">
      <c r="A7" s="2" t="s">
        <v>12</v>
      </c>
      <c r="B7" s="3">
        <v>101</v>
      </c>
      <c r="C7" s="3">
        <v>137</v>
      </c>
      <c r="D7" s="3">
        <v>426</v>
      </c>
      <c r="E7" s="3">
        <v>119</v>
      </c>
      <c r="F7" s="4">
        <f>SUM(StateSenatorSenateDistrict57General[[#This Row],[Allegany County Vote Results]:[Part of Livingston County Vote Results]])</f>
        <v>783</v>
      </c>
      <c r="G7" s="6"/>
    </row>
    <row r="8" spans="1:7" x14ac:dyDescent="0.25">
      <c r="A8" s="2" t="s">
        <v>13</v>
      </c>
      <c r="B8" s="3">
        <v>149</v>
      </c>
      <c r="C8" s="3">
        <v>391</v>
      </c>
      <c r="D8" s="3">
        <v>1159</v>
      </c>
      <c r="E8" s="3">
        <v>256</v>
      </c>
      <c r="F8" s="4">
        <f>SUM(StateSenatorSenateDistrict57General[[#This Row],[Allegany County Vote Results]:[Part of Livingston County Vote Results]])</f>
        <v>1955</v>
      </c>
      <c r="G8" s="6"/>
    </row>
    <row r="9" spans="1:7" x14ac:dyDescent="0.25">
      <c r="A9" s="7" t="s">
        <v>14</v>
      </c>
      <c r="B9" s="3">
        <v>824</v>
      </c>
      <c r="C9" s="3">
        <v>1262</v>
      </c>
      <c r="D9" s="3">
        <v>1164</v>
      </c>
      <c r="E9" s="3">
        <v>989</v>
      </c>
      <c r="F9" s="4">
        <f>SUM(StateSenatorSenateDistrict57General[[#This Row],[Allegany County Vote Results]:[Part of Livingston County Vote Results]])</f>
        <v>4239</v>
      </c>
      <c r="G9" s="6"/>
    </row>
    <row r="10" spans="1:7" x14ac:dyDescent="0.25">
      <c r="A10" s="7" t="s">
        <v>15</v>
      </c>
      <c r="B10" s="3">
        <v>2</v>
      </c>
      <c r="C10" s="3">
        <v>11</v>
      </c>
      <c r="D10" s="3">
        <v>19</v>
      </c>
      <c r="E10" s="3">
        <v>0</v>
      </c>
      <c r="F10" s="4">
        <f>SUM(StateSenatorSenateDistrict57General[[#This Row],[Allegany County Vote Results]:[Part of Livingston County Vote Results]])</f>
        <v>32</v>
      </c>
      <c r="G10" s="6"/>
    </row>
    <row r="11" spans="1:7" x14ac:dyDescent="0.25">
      <c r="A11" s="7" t="s">
        <v>16</v>
      </c>
      <c r="B11" s="8">
        <v>6</v>
      </c>
      <c r="C11" s="8">
        <v>6</v>
      </c>
      <c r="D11" s="8">
        <v>9</v>
      </c>
      <c r="E11" s="8">
        <v>0</v>
      </c>
      <c r="F11" s="4">
        <f>SUM(StateSenatorSenateDistrict57General[[#This Row],[Allegany County Vote Results]:[Part of Livingston County Vote Results]])</f>
        <v>21</v>
      </c>
      <c r="G11" s="6"/>
    </row>
    <row r="12" spans="1:7" x14ac:dyDescent="0.25">
      <c r="A12" s="9" t="s">
        <v>17</v>
      </c>
      <c r="B12" s="3">
        <f>SUM(StateSenatorSenateDistrict57General[Allegany County Vote Results])</f>
        <v>9097</v>
      </c>
      <c r="C12" s="3">
        <f>SUM(StateSenatorSenateDistrict57General[Cattaraugus County Vote Results])</f>
        <v>16650</v>
      </c>
      <c r="D12" s="3">
        <f>SUM(StateSenatorSenateDistrict57General[Chautauqua County Vote Results])</f>
        <v>30532</v>
      </c>
      <c r="E12" s="3">
        <f>SUM(StateSenatorSenateDistrict57General[Part of Livingston County Vote Results])</f>
        <v>7846</v>
      </c>
      <c r="F12" s="4">
        <f>SUM(StateSenatorSenateDistrict57General[Total Votes by Party])</f>
        <v>64125</v>
      </c>
      <c r="G12" s="6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Conklin</dc:creator>
  <cp:lastModifiedBy>John Conklin</cp:lastModifiedBy>
  <dcterms:created xsi:type="dcterms:W3CDTF">2020-02-06T21:42:59Z</dcterms:created>
  <dcterms:modified xsi:type="dcterms:W3CDTF">2020-02-06T22:24:35Z</dcterms:modified>
</cp:coreProperties>
</file>