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Nysboe-fs1\users_share\JCORNELL\My WebStuff\FormsAndAccessibility\"/>
    </mc:Choice>
  </mc:AlternateContent>
  <bookViews>
    <workbookView xWindow="360" yWindow="96" windowWidth="11340" windowHeight="6792"/>
  </bookViews>
  <sheets>
    <sheet name="JD" sheetId="2" r:id="rId1"/>
  </sheets>
  <calcPr calcId="152511"/>
</workbook>
</file>

<file path=xl/calcChain.xml><?xml version="1.0" encoding="utf-8"?>
<calcChain xmlns="http://schemas.openxmlformats.org/spreadsheetml/2006/main">
  <c r="I124" i="2" l="1"/>
  <c r="J124" i="2" s="1"/>
  <c r="I126" i="2" l="1"/>
  <c r="J126" i="2" s="1"/>
  <c r="D162" i="2" l="1"/>
  <c r="H58" i="2" l="1"/>
  <c r="I58" i="2" s="1"/>
  <c r="I123" i="2" l="1"/>
  <c r="J123" i="2" s="1"/>
  <c r="I43" i="2"/>
  <c r="J43" i="2" s="1"/>
  <c r="H57" i="2" l="1"/>
  <c r="I57" i="2" s="1"/>
  <c r="I115" i="2"/>
  <c r="I116" i="2" s="1"/>
  <c r="I39" i="2"/>
  <c r="J39" i="2" s="1"/>
  <c r="I127" i="2"/>
  <c r="J127" i="2" s="1"/>
  <c r="G73" i="2"/>
  <c r="F74" i="2"/>
  <c r="G74" i="2" s="1"/>
  <c r="H55" i="2"/>
  <c r="I55" i="2" s="1"/>
  <c r="E115" i="2"/>
  <c r="F71" i="2"/>
  <c r="G71" i="2" s="1"/>
  <c r="H59" i="2"/>
  <c r="I59" i="2" s="1"/>
  <c r="F70" i="2"/>
  <c r="G70" i="2" s="1"/>
  <c r="H54" i="2"/>
  <c r="I54" i="2" s="1"/>
  <c r="I40" i="2"/>
  <c r="F79" i="2"/>
  <c r="G79" i="2" s="1"/>
  <c r="D29" i="2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E27" i="2"/>
  <c r="E28" i="2"/>
  <c r="I125" i="2"/>
  <c r="J125" i="2" s="1"/>
  <c r="F78" i="2"/>
  <c r="G78" i="2" s="1"/>
  <c r="I38" i="2"/>
  <c r="J38" i="2" s="1"/>
  <c r="I41" i="2"/>
  <c r="J41" i="2" s="1"/>
  <c r="H56" i="2"/>
  <c r="I56" i="2" s="1"/>
  <c r="I37" i="2"/>
  <c r="J37" i="2" s="1"/>
  <c r="E162" i="2"/>
  <c r="H115" i="2"/>
  <c r="J115" i="2"/>
  <c r="I42" i="2"/>
  <c r="J42" i="2" s="1"/>
  <c r="F72" i="2"/>
  <c r="G72" i="2"/>
  <c r="F75" i="2"/>
  <c r="G75" i="2" s="1"/>
  <c r="F76" i="2"/>
  <c r="G76" i="2" s="1"/>
  <c r="D44" i="2"/>
  <c r="B192" i="2"/>
  <c r="D182" i="2"/>
  <c r="E182" i="2" s="1"/>
  <c r="E181" i="2"/>
  <c r="E180" i="2"/>
  <c r="E179" i="2"/>
  <c r="E178" i="2"/>
  <c r="F178" i="2" s="1"/>
  <c r="E177" i="2"/>
  <c r="E176" i="2"/>
  <c r="E175" i="2"/>
  <c r="E174" i="2"/>
  <c r="F174" i="2" s="1"/>
  <c r="E173" i="2"/>
  <c r="E172" i="2"/>
  <c r="F172" i="2" s="1"/>
  <c r="E171" i="2"/>
  <c r="F171" i="2" s="1"/>
  <c r="E170" i="2"/>
  <c r="F170" i="2" s="1"/>
  <c r="E169" i="2"/>
  <c r="E168" i="2"/>
  <c r="F168" i="2" s="1"/>
  <c r="F152" i="2"/>
  <c r="F145" i="2"/>
  <c r="F144" i="2"/>
  <c r="F139" i="2"/>
  <c r="F138" i="2"/>
  <c r="D128" i="2"/>
  <c r="H128" i="2"/>
  <c r="G128" i="2"/>
  <c r="F128" i="2"/>
  <c r="E128" i="2"/>
  <c r="C128" i="2"/>
  <c r="B128" i="2"/>
  <c r="K115" i="2"/>
  <c r="K116" i="2" s="1"/>
  <c r="J116" i="2"/>
  <c r="H116" i="2"/>
  <c r="G115" i="2"/>
  <c r="G116" i="2" s="1"/>
  <c r="F115" i="2"/>
  <c r="F116" i="2" s="1"/>
  <c r="E116" i="2"/>
  <c r="D115" i="2"/>
  <c r="D116" i="2" s="1"/>
  <c r="E80" i="2"/>
  <c r="D80" i="2"/>
  <c r="C80" i="2"/>
  <c r="B80" i="2"/>
  <c r="B82" i="2" s="1"/>
  <c r="G60" i="2"/>
  <c r="F60" i="2"/>
  <c r="E60" i="2"/>
  <c r="D60" i="2"/>
  <c r="C60" i="2"/>
  <c r="C62" i="2" s="1"/>
  <c r="B60" i="2"/>
  <c r="H44" i="2"/>
  <c r="G44" i="2"/>
  <c r="F44" i="2"/>
  <c r="E44" i="2"/>
  <c r="C44" i="2"/>
  <c r="C46" i="2" s="1"/>
  <c r="B44" i="2"/>
  <c r="F161" i="2"/>
  <c r="F160" i="2"/>
  <c r="F159" i="2"/>
  <c r="F158" i="2"/>
  <c r="G158" i="2" s="1"/>
  <c r="F157" i="2"/>
  <c r="F156" i="2"/>
  <c r="F155" i="2"/>
  <c r="F154" i="2"/>
  <c r="G152" i="2" s="1"/>
  <c r="F153" i="2"/>
  <c r="F151" i="2"/>
  <c r="F150" i="2"/>
  <c r="F149" i="2"/>
  <c r="F148" i="2"/>
  <c r="F147" i="2"/>
  <c r="F146" i="2"/>
  <c r="F143" i="2"/>
  <c r="F142" i="2"/>
  <c r="F141" i="2"/>
  <c r="G141" i="2" s="1"/>
  <c r="F140" i="2"/>
  <c r="F137" i="2"/>
  <c r="G137" i="2" s="1"/>
  <c r="F136" i="2"/>
  <c r="L114" i="2"/>
  <c r="L113" i="2"/>
  <c r="L112" i="2"/>
  <c r="L111" i="2"/>
  <c r="L110" i="2"/>
  <c r="L109" i="2"/>
  <c r="L108" i="2"/>
  <c r="M108" i="2" s="1"/>
  <c r="L107" i="2"/>
  <c r="L106" i="2"/>
  <c r="L105" i="2"/>
  <c r="M105" i="2" s="1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C10" i="2"/>
  <c r="E163" i="2"/>
  <c r="D30" i="2"/>
  <c r="H190" i="2"/>
  <c r="I190" i="2" s="1"/>
  <c r="G8" i="2"/>
  <c r="H8" i="2" s="1"/>
  <c r="B10" i="2"/>
  <c r="I128" i="2"/>
  <c r="D183" i="2"/>
  <c r="F80" i="2" l="1"/>
  <c r="G80" i="2" s="1"/>
  <c r="E29" i="2"/>
  <c r="E30" i="2" s="1"/>
  <c r="H60" i="2"/>
  <c r="G136" i="2"/>
  <c r="C130" i="2"/>
  <c r="G138" i="2"/>
  <c r="I60" i="2"/>
  <c r="B46" i="2"/>
  <c r="B62" i="2"/>
  <c r="D163" i="2"/>
  <c r="F162" i="2"/>
  <c r="F163" i="2" s="1"/>
  <c r="L115" i="2"/>
  <c r="L116" i="2" s="1"/>
  <c r="J40" i="2"/>
  <c r="I44" i="2"/>
  <c r="J44" i="2" s="1"/>
  <c r="G140" i="2"/>
  <c r="F169" i="2"/>
  <c r="E183" i="2"/>
  <c r="M89" i="2"/>
  <c r="M93" i="2"/>
  <c r="G139" i="2"/>
  <c r="M90" i="2"/>
  <c r="M91" i="2"/>
  <c r="B130" i="2"/>
  <c r="M92" i="2"/>
  <c r="J128" i="2"/>
  <c r="M88" i="2"/>
</calcChain>
</file>

<file path=xl/sharedStrings.xml><?xml version="1.0" encoding="utf-8"?>
<sst xmlns="http://schemas.openxmlformats.org/spreadsheetml/2006/main" count="355" uniqueCount="125">
  <si>
    <t>County</t>
  </si>
  <si>
    <t>BVS</t>
  </si>
  <si>
    <t>Total</t>
  </si>
  <si>
    <t>RECAP</t>
  </si>
  <si>
    <t>Brian</t>
  </si>
  <si>
    <t>New York</t>
  </si>
  <si>
    <t>1st  Judicial District</t>
  </si>
  <si>
    <t>2nd  Judicial District</t>
  </si>
  <si>
    <t>Kings</t>
  </si>
  <si>
    <t>Albany</t>
  </si>
  <si>
    <t>Columbia</t>
  </si>
  <si>
    <t>Greene</t>
  </si>
  <si>
    <t>Rensselaer</t>
  </si>
  <si>
    <t>Schoharie</t>
  </si>
  <si>
    <t>Sullivan</t>
  </si>
  <si>
    <t>Ulster</t>
  </si>
  <si>
    <t>Herkimer</t>
  </si>
  <si>
    <t>Jefferson</t>
  </si>
  <si>
    <t>Lewis</t>
  </si>
  <si>
    <t>Onondaga</t>
  </si>
  <si>
    <t>Oswego</t>
  </si>
  <si>
    <t>John A.</t>
  </si>
  <si>
    <t>8th  Judicial District</t>
  </si>
  <si>
    <t>Allegany</t>
  </si>
  <si>
    <t>Cattaraugus</t>
  </si>
  <si>
    <t>Chautauqua</t>
  </si>
  <si>
    <t>Erie</t>
  </si>
  <si>
    <t>Genesee</t>
  </si>
  <si>
    <t>Orleans</t>
  </si>
  <si>
    <t>Wyoming</t>
  </si>
  <si>
    <t>10th  Judicial District</t>
  </si>
  <si>
    <t>Nassau</t>
  </si>
  <si>
    <t>Suffolk</t>
  </si>
  <si>
    <t>12th  Judicial District</t>
  </si>
  <si>
    <t>Bronx</t>
  </si>
  <si>
    <t>Putnam</t>
  </si>
  <si>
    <t>Madison</t>
  </si>
  <si>
    <t>Chenango</t>
  </si>
  <si>
    <t>Cortland</t>
  </si>
  <si>
    <t>Chemung</t>
  </si>
  <si>
    <t>Schuyler</t>
  </si>
  <si>
    <t>Blank</t>
  </si>
  <si>
    <t>Void</t>
  </si>
  <si>
    <t>Scattering</t>
  </si>
  <si>
    <t>Subtotal</t>
  </si>
  <si>
    <t>Rockland</t>
  </si>
  <si>
    <t>Delaware</t>
  </si>
  <si>
    <t>Otsego</t>
  </si>
  <si>
    <t>Broome</t>
  </si>
  <si>
    <t>Tioga</t>
  </si>
  <si>
    <t>Robert P.</t>
  </si>
  <si>
    <t>Tompkins</t>
  </si>
  <si>
    <t>Robert C.</t>
  </si>
  <si>
    <t>BVS Subtotal</t>
  </si>
  <si>
    <t>REP</t>
  </si>
  <si>
    <t>IND</t>
  </si>
  <si>
    <t>CON</t>
  </si>
  <si>
    <t>WOR</t>
  </si>
  <si>
    <t>DEM</t>
  </si>
  <si>
    <t>Party</t>
  </si>
  <si>
    <t>Candidate</t>
  </si>
  <si>
    <t>Kenneth D. Schaeffer</t>
  </si>
  <si>
    <t>Niagara</t>
  </si>
  <si>
    <t>Paul B. Wojtaszek</t>
  </si>
  <si>
    <t>9th  Judicial District</t>
  </si>
  <si>
    <t>Dutchess</t>
  </si>
  <si>
    <t>Orange</t>
  </si>
  <si>
    <t>Westchester</t>
  </si>
  <si>
    <t>NYS Board of Elections State Supreme Court Election Returns November 4, 2014</t>
  </si>
  <si>
    <t>Milton A.</t>
  </si>
  <si>
    <t>Tingling</t>
  </si>
  <si>
    <t>Kathryn E.</t>
  </si>
  <si>
    <t>Freed</t>
  </si>
  <si>
    <t>Evelyn J. Laporte</t>
  </si>
  <si>
    <t>Wavny Toussaint</t>
  </si>
  <si>
    <t>Kathy J. King</t>
  </si>
  <si>
    <t>Lara J. Genovesi</t>
  </si>
  <si>
    <t>Philip J. Smallman</t>
  </si>
  <si>
    <t>Anthony R. Caccamo</t>
  </si>
  <si>
    <t>Matthew A. Doheny</t>
  </si>
  <si>
    <t>Dennis W. Houdek</t>
  </si>
  <si>
    <t>Kevin R. Bryant, Sr.</t>
  </si>
  <si>
    <t>3rd  Judicial District</t>
  </si>
  <si>
    <t>Justin O.</t>
  </si>
  <si>
    <t>Corcoran</t>
  </si>
  <si>
    <t>Lisa M.</t>
  </si>
  <si>
    <t>Fisher</t>
  </si>
  <si>
    <t>5th  Judicial District</t>
  </si>
  <si>
    <t>Oneida</t>
  </si>
  <si>
    <t>DeJoseph</t>
  </si>
  <si>
    <t>O'Leary</t>
  </si>
  <si>
    <t>6th  Judicial District</t>
  </si>
  <si>
    <t>Mulvey</t>
  </si>
  <si>
    <t>John J. DelMonte</t>
  </si>
  <si>
    <t>E. Jeannette Ogden</t>
  </si>
  <si>
    <t>Dennis E. Ward</t>
  </si>
  <si>
    <t>Donna M. Siwek</t>
  </si>
  <si>
    <t>Frederick J. Marshall</t>
  </si>
  <si>
    <t>Daniel J. Furlong</t>
  </si>
  <si>
    <t>Mary Slisz</t>
  </si>
  <si>
    <t>James W.</t>
  </si>
  <si>
    <t>Hubert</t>
  </si>
  <si>
    <t>Montgomery J.</t>
  </si>
  <si>
    <t>Delaney</t>
  </si>
  <si>
    <t>Sandra L. Sgroi</t>
  </si>
  <si>
    <t>Sharon M. J. Gianelli</t>
  </si>
  <si>
    <t>Thomas F. Whelan</t>
  </si>
  <si>
    <t>Anna R. Anzalone</t>
  </si>
  <si>
    <t>A. Gail Prudenti</t>
  </si>
  <si>
    <t>Angelo A. Delligatti</t>
  </si>
  <si>
    <t>Michele M. Woodard</t>
  </si>
  <si>
    <t>Kathy G. Bergmann</t>
  </si>
  <si>
    <t>David A. Morris</t>
  </si>
  <si>
    <t>11th  Judicial District</t>
  </si>
  <si>
    <t>Queens</t>
  </si>
  <si>
    <t>Leslie G. Leach</t>
  </si>
  <si>
    <t>Anna Culley</t>
  </si>
  <si>
    <t>Carmen R. Velasquez</t>
  </si>
  <si>
    <t>Ronald D. Hollie</t>
  </si>
  <si>
    <t>John F. Casey</t>
  </si>
  <si>
    <t>William V. Decandido</t>
  </si>
  <si>
    <t>Thomas Benedetto</t>
  </si>
  <si>
    <t>Barone</t>
  </si>
  <si>
    <t xml:space="preserve"> </t>
  </si>
  <si>
    <t>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</si>
</sst>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39">
    <xf numFmtId="0" fontId="0" fillId="0" borderId="0" xfId="0"/>
    <xf numFmtId="0" fontId="2" fillId="0" borderId="0" xfId="0" applyFont="1"/>
    <xf numFmtId="3" fontId="5" fillId="2" borderId="1" xfId="0" applyNumberFormat="1" applyFont="1" applyFill="1" applyBorder="1"/>
    <xf numFmtId="3" fontId="2" fillId="0" borderId="0" xfId="0" applyNumberFormat="1" applyFont="1"/>
    <xf numFmtId="3" fontId="3" fillId="0" borderId="0" xfId="0" applyNumberFormat="1" applyFont="1"/>
    <xf numFmtId="3" fontId="0" fillId="0" borderId="6" xfId="0" applyNumberFormat="1" applyBorder="1"/>
    <xf numFmtId="3" fontId="2" fillId="0" borderId="6" xfId="0" applyNumberFormat="1" applyFont="1" applyBorder="1"/>
    <xf numFmtId="3" fontId="3" fillId="0" borderId="7" xfId="0" applyNumberFormat="1" applyFont="1" applyBorder="1"/>
    <xf numFmtId="3" fontId="3" fillId="0" borderId="6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Alignment="1">
      <alignment horizontal="left"/>
    </xf>
    <xf numFmtId="3" fontId="5" fillId="2" borderId="4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10" fillId="0" borderId="0" xfId="0" applyNumberFormat="1" applyFont="1"/>
    <xf numFmtId="3" fontId="4" fillId="0" borderId="0" xfId="0" applyNumberFormat="1" applyFont="1" applyAlignment="1"/>
    <xf numFmtId="3" fontId="2" fillId="0" borderId="0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3" fontId="9" fillId="0" borderId="0" xfId="0" applyNumberFormat="1" applyFont="1"/>
    <xf numFmtId="3" fontId="2" fillId="0" borderId="0" xfId="0" applyNumberFormat="1" applyFont="1" applyAlignment="1">
      <alignment horizontal="left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Alignment="1">
      <alignment horizontal="left"/>
    </xf>
    <xf numFmtId="3" fontId="7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3" fontId="5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3" fontId="5" fillId="2" borderId="3" xfId="0" applyNumberFormat="1" applyFont="1" applyFill="1" applyBorder="1" applyAlignment="1"/>
    <xf numFmtId="3" fontId="5" fillId="2" borderId="5" xfId="0" applyNumberFormat="1" applyFont="1" applyFill="1" applyBorder="1" applyAlignment="1"/>
    <xf numFmtId="3" fontId="2" fillId="0" borderId="0" xfId="0" applyNumberFormat="1" applyFont="1" applyAlignment="1"/>
    <xf numFmtId="3" fontId="0" fillId="0" borderId="0" xfId="0" applyNumberFormat="1" applyAlignment="1"/>
    <xf numFmtId="3" fontId="4" fillId="0" borderId="0" xfId="0" applyNumberFormat="1" applyFont="1" applyAlignment="1">
      <alignment horizontal="center"/>
    </xf>
    <xf numFmtId="3" fontId="0" fillId="0" borderId="1" xfId="0" applyNumberFormat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zoomScaleNormal="100" workbookViewId="0">
      <selection activeCell="B11" sqref="B11:C11"/>
    </sheetView>
  </sheetViews>
  <sheetFormatPr defaultColWidth="9.109375" defaultRowHeight="13.2" x14ac:dyDescent="0.25"/>
  <cols>
    <col min="1" max="1" width="17.109375" style="23" customWidth="1"/>
    <col min="2" max="2" width="14.6640625" style="23" customWidth="1"/>
    <col min="3" max="3" width="15.109375" style="23" customWidth="1"/>
    <col min="4" max="4" width="14.88671875" style="23" customWidth="1"/>
    <col min="5" max="5" width="14.5546875" style="23" customWidth="1"/>
    <col min="6" max="7" width="14" style="23" customWidth="1"/>
    <col min="8" max="8" width="12.5546875" style="23" customWidth="1"/>
    <col min="9" max="9" width="12.44140625" style="23" customWidth="1"/>
    <col min="10" max="10" width="14.5546875" style="23" customWidth="1"/>
    <col min="11" max="11" width="14.33203125" style="23" customWidth="1"/>
    <col min="12" max="13" width="14" style="23" customWidth="1"/>
    <col min="14" max="15" width="12.88671875" style="23" customWidth="1"/>
    <col min="16" max="16" width="12.5546875" style="23" customWidth="1"/>
    <col min="17" max="19" width="13.109375" style="23" customWidth="1"/>
    <col min="20" max="20" width="13" style="23" customWidth="1"/>
    <col min="21" max="21" width="13.109375" style="23" customWidth="1"/>
    <col min="22" max="22" width="10.33203125" style="23" customWidth="1"/>
    <col min="23" max="23" width="10.5546875" style="23" customWidth="1"/>
    <col min="24" max="24" width="9" style="23" customWidth="1"/>
    <col min="25" max="16384" width="9.109375" style="23"/>
  </cols>
  <sheetData>
    <row r="1" spans="1:16" ht="22.8" x14ac:dyDescent="0.4">
      <c r="A1" s="37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7"/>
      <c r="O1" s="17"/>
      <c r="P1" s="17"/>
    </row>
    <row r="3" spans="1:16" x14ac:dyDescent="0.25">
      <c r="A3" s="3" t="s">
        <v>6</v>
      </c>
      <c r="B3" s="3"/>
      <c r="C3" s="3"/>
      <c r="E3" s="3"/>
      <c r="F3" s="3"/>
      <c r="G3" s="3"/>
      <c r="H3" s="3"/>
    </row>
    <row r="4" spans="1:16" x14ac:dyDescent="0.25">
      <c r="B4" s="3"/>
      <c r="D4" s="3"/>
      <c r="E4" s="3"/>
      <c r="F4" s="3"/>
      <c r="G4" s="3"/>
      <c r="H4" s="3"/>
    </row>
    <row r="5" spans="1:16" x14ac:dyDescent="0.25">
      <c r="A5" s="3"/>
      <c r="B5" s="12" t="s">
        <v>69</v>
      </c>
      <c r="C5" s="12" t="s">
        <v>71</v>
      </c>
      <c r="D5" s="15"/>
      <c r="E5" s="15"/>
      <c r="F5" s="15"/>
      <c r="G5" s="12" t="s">
        <v>1</v>
      </c>
      <c r="H5" s="12"/>
    </row>
    <row r="6" spans="1:16" x14ac:dyDescent="0.25">
      <c r="A6" s="3" t="s">
        <v>0</v>
      </c>
      <c r="B6" s="13" t="s">
        <v>70</v>
      </c>
      <c r="C6" s="13" t="s">
        <v>72</v>
      </c>
      <c r="D6" s="13" t="s">
        <v>41</v>
      </c>
      <c r="E6" s="13" t="s">
        <v>42</v>
      </c>
      <c r="F6" s="13" t="s">
        <v>43</v>
      </c>
      <c r="G6" s="13" t="s">
        <v>44</v>
      </c>
      <c r="H6" s="13" t="s">
        <v>2</v>
      </c>
    </row>
    <row r="7" spans="1:16" x14ac:dyDescent="0.25">
      <c r="A7" s="3"/>
      <c r="B7" s="9" t="s">
        <v>58</v>
      </c>
      <c r="C7" s="9" t="s">
        <v>58</v>
      </c>
      <c r="D7" s="9"/>
      <c r="E7" s="9"/>
      <c r="F7" s="9"/>
      <c r="G7" s="9"/>
      <c r="H7" s="9"/>
    </row>
    <row r="8" spans="1:16" x14ac:dyDescent="0.25">
      <c r="A8" s="3" t="s">
        <v>5</v>
      </c>
      <c r="B8" s="23">
        <v>164125</v>
      </c>
      <c r="C8" s="23">
        <v>177679</v>
      </c>
      <c r="D8" s="23">
        <v>178659</v>
      </c>
      <c r="E8" s="23">
        <v>0</v>
      </c>
      <c r="F8" s="23">
        <v>1161</v>
      </c>
      <c r="G8" s="4">
        <f>SUM(D8:F8)</f>
        <v>179820</v>
      </c>
      <c r="H8" s="3">
        <f>SUM(B8:C8)+G8</f>
        <v>521624</v>
      </c>
    </row>
    <row r="9" spans="1:16" x14ac:dyDescent="0.25">
      <c r="A9" s="3"/>
    </row>
    <row r="10" spans="1:16" x14ac:dyDescent="0.25">
      <c r="A10" s="2" t="s">
        <v>3</v>
      </c>
      <c r="B10" s="2">
        <f>+B8</f>
        <v>164125</v>
      </c>
      <c r="C10" s="2">
        <f>+C8</f>
        <v>177679</v>
      </c>
    </row>
    <row r="11" spans="1:16" x14ac:dyDescent="0.25">
      <c r="B11" s="26" t="s">
        <v>124</v>
      </c>
      <c r="C11" s="26" t="s">
        <v>124</v>
      </c>
    </row>
    <row r="13" spans="1:16" x14ac:dyDescent="0.25">
      <c r="A13" s="3" t="s">
        <v>7</v>
      </c>
      <c r="D13" s="3"/>
    </row>
    <row r="14" spans="1:16" x14ac:dyDescent="0.25">
      <c r="A14" s="3"/>
      <c r="D14" s="3"/>
    </row>
    <row r="15" spans="1:16" x14ac:dyDescent="0.25">
      <c r="A15" s="3" t="s">
        <v>59</v>
      </c>
      <c r="B15" s="35" t="s">
        <v>60</v>
      </c>
      <c r="C15" s="36"/>
      <c r="D15" s="18" t="s">
        <v>8</v>
      </c>
      <c r="E15" s="18" t="s">
        <v>2</v>
      </c>
      <c r="F15" s="19" t="s">
        <v>3</v>
      </c>
    </row>
    <row r="16" spans="1:16" x14ac:dyDescent="0.25">
      <c r="A16" s="2" t="s">
        <v>58</v>
      </c>
      <c r="B16" s="31" t="s">
        <v>73</v>
      </c>
      <c r="C16" s="32"/>
      <c r="D16" s="23">
        <v>180711</v>
      </c>
      <c r="E16" s="3">
        <f>+D16</f>
        <v>180711</v>
      </c>
      <c r="F16" s="2">
        <f>+E16</f>
        <v>180711</v>
      </c>
      <c r="G16" s="28" t="s">
        <v>124</v>
      </c>
    </row>
    <row r="17" spans="1:10" x14ac:dyDescent="0.25">
      <c r="A17" s="2" t="s">
        <v>58</v>
      </c>
      <c r="B17" s="31" t="s">
        <v>74</v>
      </c>
      <c r="C17" s="32"/>
      <c r="D17" s="23">
        <v>153674</v>
      </c>
      <c r="E17" s="3">
        <f t="shared" ref="E17:E28" si="0">+D17</f>
        <v>153674</v>
      </c>
      <c r="F17" s="2">
        <f t="shared" ref="F17:F25" si="1">+E17</f>
        <v>153674</v>
      </c>
      <c r="G17" s="28" t="s">
        <v>124</v>
      </c>
    </row>
    <row r="18" spans="1:10" x14ac:dyDescent="0.25">
      <c r="A18" s="2" t="s">
        <v>58</v>
      </c>
      <c r="B18" s="31" t="s">
        <v>75</v>
      </c>
      <c r="C18" s="31"/>
      <c r="D18" s="23">
        <v>175509</v>
      </c>
      <c r="E18" s="3">
        <f t="shared" si="0"/>
        <v>175509</v>
      </c>
      <c r="F18" s="2">
        <f t="shared" si="1"/>
        <v>175509</v>
      </c>
      <c r="G18" s="28" t="s">
        <v>124</v>
      </c>
    </row>
    <row r="19" spans="1:10" x14ac:dyDescent="0.25">
      <c r="A19" s="2" t="s">
        <v>58</v>
      </c>
      <c r="B19" s="31" t="s">
        <v>76</v>
      </c>
      <c r="C19" s="31"/>
      <c r="D19" s="23">
        <v>160002</v>
      </c>
      <c r="E19" s="3">
        <f t="shared" si="0"/>
        <v>160002</v>
      </c>
      <c r="F19" s="2">
        <f t="shared" si="1"/>
        <v>160002</v>
      </c>
      <c r="G19" s="28" t="s">
        <v>124</v>
      </c>
    </row>
    <row r="20" spans="1:10" x14ac:dyDescent="0.25">
      <c r="A20" s="2" t="s">
        <v>56</v>
      </c>
      <c r="B20" s="31" t="s">
        <v>77</v>
      </c>
      <c r="C20" s="32"/>
      <c r="D20" s="23">
        <v>27553</v>
      </c>
      <c r="E20" s="3">
        <f t="shared" si="0"/>
        <v>27553</v>
      </c>
      <c r="F20" s="2">
        <f t="shared" si="1"/>
        <v>27553</v>
      </c>
    </row>
    <row r="21" spans="1:10" x14ac:dyDescent="0.25">
      <c r="A21" s="2" t="s">
        <v>56</v>
      </c>
      <c r="B21" s="31" t="s">
        <v>78</v>
      </c>
      <c r="C21" s="31"/>
      <c r="D21" s="23">
        <v>30897</v>
      </c>
      <c r="E21" s="3">
        <f t="shared" si="0"/>
        <v>30897</v>
      </c>
      <c r="F21" s="2">
        <f t="shared" si="1"/>
        <v>30897</v>
      </c>
    </row>
    <row r="22" spans="1:10" x14ac:dyDescent="0.25">
      <c r="A22" s="2" t="s">
        <v>56</v>
      </c>
      <c r="B22" s="31" t="s">
        <v>79</v>
      </c>
      <c r="C22" s="38"/>
      <c r="D22" s="23">
        <v>27959</v>
      </c>
      <c r="E22" s="3">
        <f t="shared" si="0"/>
        <v>27959</v>
      </c>
      <c r="F22" s="2">
        <f t="shared" si="1"/>
        <v>27959</v>
      </c>
    </row>
    <row r="23" spans="1:10" x14ac:dyDescent="0.25">
      <c r="A23" s="2" t="s">
        <v>56</v>
      </c>
      <c r="B23" s="31" t="s">
        <v>80</v>
      </c>
      <c r="C23" s="31"/>
      <c r="D23" s="23">
        <v>24242</v>
      </c>
      <c r="E23" s="3">
        <f t="shared" si="0"/>
        <v>24242</v>
      </c>
      <c r="F23" s="2">
        <f t="shared" si="1"/>
        <v>24242</v>
      </c>
    </row>
    <row r="24" spans="1:10" x14ac:dyDescent="0.25">
      <c r="A24" s="2" t="s">
        <v>57</v>
      </c>
      <c r="B24" s="31" t="s">
        <v>61</v>
      </c>
      <c r="C24" s="32"/>
      <c r="D24" s="23">
        <v>34087</v>
      </c>
      <c r="E24" s="3">
        <f t="shared" si="0"/>
        <v>34087</v>
      </c>
      <c r="F24" s="2">
        <f t="shared" si="1"/>
        <v>34087</v>
      </c>
    </row>
    <row r="25" spans="1:10" x14ac:dyDescent="0.25">
      <c r="A25" s="2" t="s">
        <v>57</v>
      </c>
      <c r="B25" s="31" t="s">
        <v>81</v>
      </c>
      <c r="C25" s="38"/>
      <c r="D25" s="23">
        <v>33227</v>
      </c>
      <c r="E25" s="3">
        <f t="shared" si="0"/>
        <v>33227</v>
      </c>
      <c r="F25" s="2">
        <f t="shared" si="1"/>
        <v>33227</v>
      </c>
    </row>
    <row r="26" spans="1:10" x14ac:dyDescent="0.25">
      <c r="A26" s="20"/>
      <c r="B26" s="29" t="s">
        <v>41</v>
      </c>
      <c r="C26" s="30"/>
      <c r="D26" s="23">
        <v>383030</v>
      </c>
      <c r="E26" s="3">
        <f t="shared" si="0"/>
        <v>383030</v>
      </c>
      <c r="F26" s="4"/>
    </row>
    <row r="27" spans="1:10" x14ac:dyDescent="0.25">
      <c r="A27" s="20"/>
      <c r="B27" s="29" t="s">
        <v>42</v>
      </c>
      <c r="C27" s="30"/>
      <c r="D27" s="23">
        <v>0</v>
      </c>
      <c r="E27" s="3">
        <f t="shared" si="0"/>
        <v>0</v>
      </c>
      <c r="F27" s="4"/>
    </row>
    <row r="28" spans="1:10" x14ac:dyDescent="0.25">
      <c r="A28" s="20"/>
      <c r="B28" s="29" t="s">
        <v>43</v>
      </c>
      <c r="C28" s="30"/>
      <c r="D28" s="23">
        <v>1029</v>
      </c>
      <c r="E28" s="3">
        <f t="shared" si="0"/>
        <v>1029</v>
      </c>
      <c r="F28" s="4"/>
    </row>
    <row r="29" spans="1:10" ht="13.8" thickBot="1" x14ac:dyDescent="0.3">
      <c r="A29" s="20"/>
      <c r="B29" s="29" t="s">
        <v>53</v>
      </c>
      <c r="C29" s="30"/>
      <c r="D29" s="6">
        <f>SUM(D26:D28)</f>
        <v>384059</v>
      </c>
      <c r="E29" s="6">
        <f>SUM(E26:E28)</f>
        <v>384059</v>
      </c>
      <c r="F29" s="4"/>
    </row>
    <row r="30" spans="1:10" x14ac:dyDescent="0.25">
      <c r="A30" s="20"/>
      <c r="B30" s="29" t="s">
        <v>2</v>
      </c>
      <c r="C30" s="30"/>
      <c r="D30" s="3">
        <f>SUM(D16:D25)+D29</f>
        <v>1231920</v>
      </c>
      <c r="E30" s="3">
        <f>SUM(E16:E25)+E29</f>
        <v>1231920</v>
      </c>
      <c r="F30" s="4"/>
    </row>
    <row r="32" spans="1:10" x14ac:dyDescent="0.25">
      <c r="A32" s="3" t="s">
        <v>82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12" t="s">
        <v>83</v>
      </c>
      <c r="C34" s="12" t="s">
        <v>85</v>
      </c>
      <c r="D34" s="12" t="s">
        <v>85</v>
      </c>
      <c r="E34" s="12" t="s">
        <v>83</v>
      </c>
      <c r="F34" s="15"/>
      <c r="G34" s="15"/>
      <c r="H34" s="15"/>
      <c r="I34" s="12" t="s">
        <v>1</v>
      </c>
      <c r="J34" s="12"/>
    </row>
    <row r="35" spans="1:10" x14ac:dyDescent="0.25">
      <c r="A35" s="3" t="s">
        <v>0</v>
      </c>
      <c r="B35" s="13" t="s">
        <v>84</v>
      </c>
      <c r="C35" s="13" t="s">
        <v>86</v>
      </c>
      <c r="D35" s="13" t="s">
        <v>86</v>
      </c>
      <c r="E35" s="13" t="s">
        <v>84</v>
      </c>
      <c r="F35" s="13" t="s">
        <v>41</v>
      </c>
      <c r="G35" s="13" t="s">
        <v>42</v>
      </c>
      <c r="H35" s="13" t="s">
        <v>43</v>
      </c>
      <c r="I35" s="13" t="s">
        <v>44</v>
      </c>
      <c r="J35" s="13" t="s">
        <v>2</v>
      </c>
    </row>
    <row r="36" spans="1:10" x14ac:dyDescent="0.25">
      <c r="A36" s="3"/>
      <c r="B36" s="9" t="s">
        <v>58</v>
      </c>
      <c r="C36" s="9" t="s">
        <v>54</v>
      </c>
      <c r="D36" s="9" t="s">
        <v>56</v>
      </c>
      <c r="E36" s="9" t="s">
        <v>55</v>
      </c>
      <c r="F36" s="9"/>
      <c r="G36" s="9"/>
      <c r="H36" s="9"/>
      <c r="I36" s="9"/>
      <c r="J36" s="9"/>
    </row>
    <row r="37" spans="1:10" ht="14.4" x14ac:dyDescent="0.3">
      <c r="A37" s="3" t="s">
        <v>9</v>
      </c>
      <c r="B37" s="23">
        <v>38017</v>
      </c>
      <c r="C37" s="23">
        <v>29217</v>
      </c>
      <c r="D37" s="23">
        <v>7606</v>
      </c>
      <c r="E37" s="23">
        <v>4880</v>
      </c>
      <c r="F37" s="16">
        <v>9390</v>
      </c>
      <c r="G37" s="23">
        <v>125</v>
      </c>
      <c r="H37" s="23">
        <v>42</v>
      </c>
      <c r="I37" s="23">
        <f t="shared" ref="I37:I42" si="2">SUM(F37:H37)</f>
        <v>9557</v>
      </c>
      <c r="J37" s="3">
        <f t="shared" ref="J37:J44" si="3">SUM(B37:E37)+I37</f>
        <v>89277</v>
      </c>
    </row>
    <row r="38" spans="1:10" x14ac:dyDescent="0.25">
      <c r="A38" s="3" t="s">
        <v>10</v>
      </c>
      <c r="B38" s="23">
        <v>7291</v>
      </c>
      <c r="C38" s="23">
        <v>8760</v>
      </c>
      <c r="D38" s="23">
        <v>2192</v>
      </c>
      <c r="E38" s="23">
        <v>1202</v>
      </c>
      <c r="F38" s="23">
        <v>1817</v>
      </c>
      <c r="G38" s="23">
        <v>2</v>
      </c>
      <c r="H38" s="23">
        <v>15</v>
      </c>
      <c r="I38" s="23">
        <f t="shared" si="2"/>
        <v>1834</v>
      </c>
      <c r="J38" s="3">
        <f t="shared" si="3"/>
        <v>21279</v>
      </c>
    </row>
    <row r="39" spans="1:10" x14ac:dyDescent="0.25">
      <c r="A39" s="3" t="s">
        <v>11</v>
      </c>
      <c r="B39" s="23">
        <v>3858</v>
      </c>
      <c r="C39" s="23">
        <v>7983</v>
      </c>
      <c r="D39" s="23">
        <v>1897</v>
      </c>
      <c r="E39" s="23">
        <v>733</v>
      </c>
      <c r="F39" s="23">
        <v>1469</v>
      </c>
      <c r="G39" s="23">
        <v>2</v>
      </c>
      <c r="H39" s="23">
        <v>4</v>
      </c>
      <c r="I39" s="23">
        <f>SUM(F39:H39)</f>
        <v>1475</v>
      </c>
      <c r="J39" s="3">
        <f t="shared" si="3"/>
        <v>15946</v>
      </c>
    </row>
    <row r="40" spans="1:10" x14ac:dyDescent="0.25">
      <c r="A40" s="3" t="s">
        <v>12</v>
      </c>
      <c r="B40" s="23">
        <v>15055</v>
      </c>
      <c r="C40" s="23">
        <v>19492</v>
      </c>
      <c r="D40" s="23">
        <v>5806</v>
      </c>
      <c r="E40" s="23">
        <v>3020</v>
      </c>
      <c r="F40" s="23">
        <v>4429</v>
      </c>
      <c r="G40" s="23">
        <v>0</v>
      </c>
      <c r="H40" s="23">
        <v>0</v>
      </c>
      <c r="I40" s="23">
        <f t="shared" si="2"/>
        <v>4429</v>
      </c>
      <c r="J40" s="3">
        <f t="shared" si="3"/>
        <v>47802</v>
      </c>
    </row>
    <row r="41" spans="1:10" x14ac:dyDescent="0.25">
      <c r="A41" s="3" t="s">
        <v>13</v>
      </c>
      <c r="B41" s="23">
        <v>2323</v>
      </c>
      <c r="C41" s="23">
        <v>5095</v>
      </c>
      <c r="D41" s="23">
        <v>1442</v>
      </c>
      <c r="E41" s="23">
        <v>469</v>
      </c>
      <c r="F41" s="23">
        <v>707</v>
      </c>
      <c r="G41" s="23">
        <v>2</v>
      </c>
      <c r="H41" s="23">
        <v>5</v>
      </c>
      <c r="I41" s="23">
        <f t="shared" si="2"/>
        <v>714</v>
      </c>
      <c r="J41" s="3">
        <f t="shared" si="3"/>
        <v>10043</v>
      </c>
    </row>
    <row r="42" spans="1:10" x14ac:dyDescent="0.25">
      <c r="A42" s="3" t="s">
        <v>14</v>
      </c>
      <c r="B42" s="23">
        <v>5793</v>
      </c>
      <c r="C42" s="23">
        <v>7776</v>
      </c>
      <c r="D42" s="23">
        <v>1921</v>
      </c>
      <c r="E42" s="23">
        <v>803</v>
      </c>
      <c r="F42" s="23">
        <v>1772</v>
      </c>
      <c r="G42" s="23">
        <v>9</v>
      </c>
      <c r="H42" s="23">
        <v>9</v>
      </c>
      <c r="I42" s="23">
        <f t="shared" si="2"/>
        <v>1790</v>
      </c>
      <c r="J42" s="3">
        <f t="shared" si="3"/>
        <v>18083</v>
      </c>
    </row>
    <row r="43" spans="1:10" ht="13.8" thickBot="1" x14ac:dyDescent="0.3">
      <c r="A43" s="3" t="s">
        <v>15</v>
      </c>
      <c r="B43" s="5">
        <v>20546</v>
      </c>
      <c r="C43" s="5">
        <v>20172</v>
      </c>
      <c r="D43" s="5">
        <v>5550</v>
      </c>
      <c r="E43" s="5">
        <v>3208</v>
      </c>
      <c r="F43" s="5">
        <v>4283</v>
      </c>
      <c r="G43" s="5">
        <v>26</v>
      </c>
      <c r="H43" s="5">
        <v>19</v>
      </c>
      <c r="I43" s="5">
        <f t="shared" ref="I43" si="4">SUM(F43:H43)</f>
        <v>4328</v>
      </c>
      <c r="J43" s="6">
        <f t="shared" ref="J43" si="5">SUM(B43:E43)+I43</f>
        <v>53804</v>
      </c>
    </row>
    <row r="44" spans="1:10" x14ac:dyDescent="0.25">
      <c r="A44" s="14" t="s">
        <v>2</v>
      </c>
      <c r="B44" s="3">
        <f t="shared" ref="B44:I44" si="6">SUM(B37:B43)</f>
        <v>92883</v>
      </c>
      <c r="C44" s="3">
        <f t="shared" si="6"/>
        <v>98495</v>
      </c>
      <c r="D44" s="3">
        <f t="shared" si="6"/>
        <v>26414</v>
      </c>
      <c r="E44" s="3">
        <f t="shared" si="6"/>
        <v>14315</v>
      </c>
      <c r="F44" s="3">
        <f t="shared" si="6"/>
        <v>23867</v>
      </c>
      <c r="G44" s="3">
        <f t="shared" si="6"/>
        <v>166</v>
      </c>
      <c r="H44" s="3">
        <f t="shared" si="6"/>
        <v>94</v>
      </c>
      <c r="I44" s="3">
        <f t="shared" si="6"/>
        <v>24127</v>
      </c>
      <c r="J44" s="3">
        <f t="shared" si="3"/>
        <v>256234</v>
      </c>
    </row>
    <row r="46" spans="1:10" x14ac:dyDescent="0.25">
      <c r="A46" s="2" t="s">
        <v>3</v>
      </c>
      <c r="B46" s="2">
        <f>+B44+E44</f>
        <v>107198</v>
      </c>
      <c r="C46" s="2">
        <f>+C44+D44</f>
        <v>124909</v>
      </c>
    </row>
    <row r="47" spans="1:10" x14ac:dyDescent="0.25">
      <c r="C47" s="26" t="s">
        <v>124</v>
      </c>
    </row>
    <row r="49" spans="1:10" x14ac:dyDescent="0.25">
      <c r="A49" s="3" t="s">
        <v>87</v>
      </c>
      <c r="B49" s="3"/>
      <c r="C49" s="3"/>
      <c r="D49" s="3"/>
      <c r="E49" s="3"/>
      <c r="F49" s="3"/>
      <c r="G49" s="3"/>
      <c r="H49" s="3"/>
      <c r="I49" s="3"/>
      <c r="J49" s="3"/>
    </row>
    <row r="51" spans="1:10" x14ac:dyDescent="0.25">
      <c r="A51" s="3"/>
      <c r="B51" s="12" t="s">
        <v>4</v>
      </c>
      <c r="C51" s="12" t="s">
        <v>50</v>
      </c>
      <c r="D51" s="12" t="s">
        <v>4</v>
      </c>
      <c r="E51" s="15"/>
      <c r="F51" s="15"/>
      <c r="G51" s="15"/>
      <c r="H51" s="12" t="s">
        <v>1</v>
      </c>
      <c r="I51" s="12"/>
    </row>
    <row r="52" spans="1:10" x14ac:dyDescent="0.25">
      <c r="A52" s="3" t="s">
        <v>0</v>
      </c>
      <c r="B52" s="13" t="s">
        <v>89</v>
      </c>
      <c r="C52" s="13" t="s">
        <v>90</v>
      </c>
      <c r="D52" s="13" t="s">
        <v>89</v>
      </c>
      <c r="E52" s="13" t="s">
        <v>41</v>
      </c>
      <c r="F52" s="13" t="s">
        <v>42</v>
      </c>
      <c r="G52" s="13" t="s">
        <v>43</v>
      </c>
      <c r="H52" s="13" t="s">
        <v>44</v>
      </c>
      <c r="I52" s="13" t="s">
        <v>2</v>
      </c>
    </row>
    <row r="53" spans="1:10" x14ac:dyDescent="0.25">
      <c r="A53" s="3"/>
      <c r="B53" s="9" t="s">
        <v>58</v>
      </c>
      <c r="C53" s="9" t="s">
        <v>54</v>
      </c>
      <c r="D53" s="9" t="s">
        <v>56</v>
      </c>
      <c r="E53" s="9"/>
      <c r="F53" s="9"/>
      <c r="G53" s="9"/>
      <c r="H53" s="9"/>
      <c r="I53" s="9"/>
    </row>
    <row r="54" spans="1:10" x14ac:dyDescent="0.25">
      <c r="A54" s="3" t="s">
        <v>16</v>
      </c>
      <c r="B54" s="23">
        <v>4643</v>
      </c>
      <c r="C54" s="23">
        <v>7727</v>
      </c>
      <c r="D54" s="23">
        <v>1411</v>
      </c>
      <c r="E54" s="23">
        <v>1774</v>
      </c>
      <c r="F54" s="23">
        <v>7</v>
      </c>
      <c r="G54" s="23">
        <v>5</v>
      </c>
      <c r="H54" s="23">
        <f t="shared" ref="H54:H59" si="7">SUM(E54:G54)</f>
        <v>1786</v>
      </c>
      <c r="I54" s="3">
        <f t="shared" ref="I54:I60" si="8">SUM(B54:D54)+H54</f>
        <v>15567</v>
      </c>
    </row>
    <row r="55" spans="1:10" x14ac:dyDescent="0.25">
      <c r="A55" s="3" t="s">
        <v>17</v>
      </c>
      <c r="B55" s="23">
        <v>8516</v>
      </c>
      <c r="C55" s="23">
        <v>11943</v>
      </c>
      <c r="D55" s="23">
        <v>1850</v>
      </c>
      <c r="E55" s="23">
        <v>2726</v>
      </c>
      <c r="F55" s="23">
        <v>0</v>
      </c>
      <c r="G55" s="23">
        <v>9</v>
      </c>
      <c r="H55" s="23">
        <f t="shared" si="7"/>
        <v>2735</v>
      </c>
      <c r="I55" s="3">
        <f t="shared" si="8"/>
        <v>25044</v>
      </c>
    </row>
    <row r="56" spans="1:10" x14ac:dyDescent="0.25">
      <c r="A56" s="3" t="s">
        <v>18</v>
      </c>
      <c r="B56" s="23">
        <v>1929</v>
      </c>
      <c r="C56" s="23">
        <v>3667</v>
      </c>
      <c r="D56" s="23">
        <v>594</v>
      </c>
      <c r="E56" s="23">
        <v>814</v>
      </c>
      <c r="F56" s="23">
        <v>1</v>
      </c>
      <c r="G56" s="23">
        <v>4</v>
      </c>
      <c r="H56" s="23">
        <f t="shared" si="7"/>
        <v>819</v>
      </c>
      <c r="I56" s="3">
        <f t="shared" si="8"/>
        <v>7009</v>
      </c>
    </row>
    <row r="57" spans="1:10" x14ac:dyDescent="0.25">
      <c r="A57" s="3" t="s">
        <v>88</v>
      </c>
      <c r="B57" s="23">
        <v>19124</v>
      </c>
      <c r="C57" s="23">
        <v>22670</v>
      </c>
      <c r="D57" s="23">
        <v>4844</v>
      </c>
      <c r="E57" s="23">
        <v>5583</v>
      </c>
      <c r="F57" s="23">
        <v>16</v>
      </c>
      <c r="G57" s="23">
        <v>34</v>
      </c>
      <c r="H57" s="23">
        <f t="shared" si="7"/>
        <v>5633</v>
      </c>
      <c r="I57" s="3">
        <f t="shared" si="8"/>
        <v>52271</v>
      </c>
    </row>
    <row r="58" spans="1:10" x14ac:dyDescent="0.25">
      <c r="A58" s="3" t="s">
        <v>19</v>
      </c>
      <c r="B58" s="23">
        <v>67539</v>
      </c>
      <c r="C58" s="23">
        <v>48839</v>
      </c>
      <c r="D58" s="23">
        <v>13188</v>
      </c>
      <c r="E58" s="23">
        <v>7605</v>
      </c>
      <c r="F58" s="23">
        <v>0</v>
      </c>
      <c r="G58" s="23">
        <v>127</v>
      </c>
      <c r="H58" s="23">
        <f t="shared" ref="H58" si="9">SUM(E58:G58)</f>
        <v>7732</v>
      </c>
      <c r="I58" s="3">
        <f t="shared" ref="I58" si="10">SUM(B58:D58)+H58</f>
        <v>137298</v>
      </c>
    </row>
    <row r="59" spans="1:10" ht="13.8" thickBot="1" x14ac:dyDescent="0.3">
      <c r="A59" s="3" t="s">
        <v>20</v>
      </c>
      <c r="B59" s="5">
        <v>9444</v>
      </c>
      <c r="C59" s="5">
        <v>14573</v>
      </c>
      <c r="D59" s="5">
        <v>2852</v>
      </c>
      <c r="E59" s="5">
        <v>2738</v>
      </c>
      <c r="F59" s="5">
        <v>17</v>
      </c>
      <c r="G59" s="5">
        <v>22</v>
      </c>
      <c r="H59" s="5">
        <f t="shared" si="7"/>
        <v>2777</v>
      </c>
      <c r="I59" s="6">
        <f t="shared" si="8"/>
        <v>29646</v>
      </c>
    </row>
    <row r="60" spans="1:10" x14ac:dyDescent="0.25">
      <c r="A60" s="14" t="s">
        <v>2</v>
      </c>
      <c r="B60" s="3">
        <f t="shared" ref="B60:H60" si="11">SUM(B54:B59)</f>
        <v>111195</v>
      </c>
      <c r="C60" s="3">
        <f t="shared" si="11"/>
        <v>109419</v>
      </c>
      <c r="D60" s="3">
        <f t="shared" si="11"/>
        <v>24739</v>
      </c>
      <c r="E60" s="3">
        <f t="shared" si="11"/>
        <v>21240</v>
      </c>
      <c r="F60" s="3">
        <f t="shared" si="11"/>
        <v>41</v>
      </c>
      <c r="G60" s="3">
        <f t="shared" si="11"/>
        <v>201</v>
      </c>
      <c r="H60" s="3">
        <f t="shared" si="11"/>
        <v>21482</v>
      </c>
      <c r="I60" s="3">
        <f t="shared" si="8"/>
        <v>266835</v>
      </c>
    </row>
    <row r="62" spans="1:10" x14ac:dyDescent="0.25">
      <c r="A62" s="2" t="s">
        <v>3</v>
      </c>
      <c r="B62" s="2">
        <f>+B60+D60</f>
        <v>135934</v>
      </c>
      <c r="C62" s="2">
        <f>+C60</f>
        <v>109419</v>
      </c>
    </row>
    <row r="63" spans="1:10" x14ac:dyDescent="0.25">
      <c r="B63" s="26" t="s">
        <v>124</v>
      </c>
    </row>
    <row r="65" spans="1:10" x14ac:dyDescent="0.25">
      <c r="A65" s="3" t="s">
        <v>91</v>
      </c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3"/>
      <c r="B67" s="12" t="s">
        <v>52</v>
      </c>
      <c r="C67" s="15"/>
      <c r="D67" s="15"/>
      <c r="E67" s="15"/>
      <c r="F67" s="12" t="s">
        <v>1</v>
      </c>
      <c r="G67" s="12"/>
    </row>
    <row r="68" spans="1:10" x14ac:dyDescent="0.25">
      <c r="A68" s="3" t="s">
        <v>0</v>
      </c>
      <c r="B68" s="13" t="s">
        <v>92</v>
      </c>
      <c r="C68" s="13" t="s">
        <v>41</v>
      </c>
      <c r="D68" s="13" t="s">
        <v>42</v>
      </c>
      <c r="E68" s="13" t="s">
        <v>43</v>
      </c>
      <c r="F68" s="13" t="s">
        <v>44</v>
      </c>
      <c r="G68" s="13" t="s">
        <v>2</v>
      </c>
    </row>
    <row r="69" spans="1:10" x14ac:dyDescent="0.25">
      <c r="A69" s="3"/>
      <c r="B69" s="9" t="s">
        <v>54</v>
      </c>
      <c r="C69" s="9"/>
      <c r="D69" s="9"/>
      <c r="E69" s="9"/>
      <c r="F69" s="9"/>
      <c r="G69" s="9"/>
    </row>
    <row r="70" spans="1:10" x14ac:dyDescent="0.25">
      <c r="A70" s="3" t="s">
        <v>48</v>
      </c>
      <c r="B70" s="23">
        <v>34628</v>
      </c>
      <c r="C70" s="23">
        <v>18540</v>
      </c>
      <c r="D70" s="23">
        <v>4</v>
      </c>
      <c r="E70" s="23">
        <v>178</v>
      </c>
      <c r="F70" s="23">
        <f>SUM(C70:E70)</f>
        <v>18722</v>
      </c>
      <c r="G70" s="3">
        <f>SUM(B70:B70)+F70</f>
        <v>53350</v>
      </c>
    </row>
    <row r="71" spans="1:10" x14ac:dyDescent="0.25">
      <c r="A71" s="3" t="s">
        <v>39</v>
      </c>
      <c r="B71" s="23">
        <v>14042</v>
      </c>
      <c r="C71" s="23">
        <v>9293</v>
      </c>
      <c r="D71" s="23">
        <v>0</v>
      </c>
      <c r="E71" s="23">
        <v>0</v>
      </c>
      <c r="F71" s="23">
        <f>SUM(C71:E71)</f>
        <v>9293</v>
      </c>
      <c r="G71" s="3">
        <f>SUM(B71:B71)+F71</f>
        <v>23335</v>
      </c>
    </row>
    <row r="72" spans="1:10" x14ac:dyDescent="0.25">
      <c r="A72" s="3" t="s">
        <v>37</v>
      </c>
      <c r="B72" s="23">
        <v>8959</v>
      </c>
      <c r="C72" s="23">
        <v>3276</v>
      </c>
      <c r="D72" s="23">
        <v>6</v>
      </c>
      <c r="E72" s="23">
        <v>27</v>
      </c>
      <c r="F72" s="23">
        <f t="shared" ref="F72:F79" si="12">SUM(C72:E72)</f>
        <v>3309</v>
      </c>
      <c r="G72" s="3">
        <f t="shared" ref="G72:G80" si="13">SUM(B72:B72)+F72</f>
        <v>12268</v>
      </c>
    </row>
    <row r="73" spans="1:10" x14ac:dyDescent="0.25">
      <c r="A73" s="3" t="s">
        <v>38</v>
      </c>
      <c r="B73" s="23">
        <v>8205</v>
      </c>
      <c r="C73" s="23">
        <v>3734</v>
      </c>
      <c r="D73" s="23">
        <v>1</v>
      </c>
      <c r="E73" s="23">
        <v>43</v>
      </c>
      <c r="F73" s="23">
        <v>3778</v>
      </c>
      <c r="G73" s="3">
        <f t="shared" si="13"/>
        <v>11983</v>
      </c>
    </row>
    <row r="74" spans="1:10" x14ac:dyDescent="0.25">
      <c r="A74" s="3" t="s">
        <v>46</v>
      </c>
      <c r="B74" s="23">
        <v>8771</v>
      </c>
      <c r="C74" s="23">
        <v>4240</v>
      </c>
      <c r="D74" s="23">
        <v>0</v>
      </c>
      <c r="E74" s="23">
        <v>41</v>
      </c>
      <c r="F74" s="23">
        <f t="shared" si="12"/>
        <v>4281</v>
      </c>
      <c r="G74" s="3">
        <f t="shared" si="13"/>
        <v>13052</v>
      </c>
    </row>
    <row r="75" spans="1:10" x14ac:dyDescent="0.25">
      <c r="A75" s="3" t="s">
        <v>36</v>
      </c>
      <c r="B75" s="23">
        <v>12871</v>
      </c>
      <c r="C75" s="23">
        <v>5843</v>
      </c>
      <c r="D75" s="23">
        <v>1</v>
      </c>
      <c r="E75" s="23">
        <v>56</v>
      </c>
      <c r="F75" s="23">
        <f t="shared" si="12"/>
        <v>5900</v>
      </c>
      <c r="G75" s="3">
        <f t="shared" si="13"/>
        <v>18771</v>
      </c>
    </row>
    <row r="76" spans="1:10" x14ac:dyDescent="0.25">
      <c r="A76" s="3" t="s">
        <v>47</v>
      </c>
      <c r="B76" s="23">
        <v>9885</v>
      </c>
      <c r="C76" s="23">
        <v>6533</v>
      </c>
      <c r="D76" s="23">
        <v>1</v>
      </c>
      <c r="E76" s="23">
        <v>43</v>
      </c>
      <c r="F76" s="23">
        <f t="shared" si="12"/>
        <v>6577</v>
      </c>
      <c r="G76" s="3">
        <f t="shared" si="13"/>
        <v>16462</v>
      </c>
    </row>
    <row r="77" spans="1:10" customFormat="1" x14ac:dyDescent="0.25">
      <c r="A77" s="1" t="s">
        <v>40</v>
      </c>
      <c r="B77" s="23">
        <v>4040</v>
      </c>
      <c r="C77" s="23">
        <v>2041</v>
      </c>
      <c r="D77" s="23">
        <v>0</v>
      </c>
      <c r="E77" s="23">
        <v>14</v>
      </c>
      <c r="F77" s="23">
        <v>2055</v>
      </c>
      <c r="G77" s="3">
        <v>6095</v>
      </c>
    </row>
    <row r="78" spans="1:10" x14ac:dyDescent="0.25">
      <c r="A78" s="3" t="s">
        <v>49</v>
      </c>
      <c r="B78" s="23">
        <v>9532</v>
      </c>
      <c r="C78" s="23">
        <v>4355</v>
      </c>
      <c r="D78" s="23">
        <v>17</v>
      </c>
      <c r="E78" s="23">
        <v>26</v>
      </c>
      <c r="F78" s="23">
        <f t="shared" si="12"/>
        <v>4398</v>
      </c>
      <c r="G78" s="3">
        <f t="shared" si="13"/>
        <v>13930</v>
      </c>
    </row>
    <row r="79" spans="1:10" ht="13.8" thickBot="1" x14ac:dyDescent="0.3">
      <c r="A79" s="3" t="s">
        <v>51</v>
      </c>
      <c r="B79" s="5">
        <v>11553</v>
      </c>
      <c r="C79" s="5">
        <v>14617</v>
      </c>
      <c r="D79" s="5">
        <v>2</v>
      </c>
      <c r="E79" s="5">
        <v>260</v>
      </c>
      <c r="F79" s="5">
        <f t="shared" si="12"/>
        <v>14879</v>
      </c>
      <c r="G79" s="6">
        <f t="shared" si="13"/>
        <v>26432</v>
      </c>
    </row>
    <row r="80" spans="1:10" x14ac:dyDescent="0.25">
      <c r="A80" s="14" t="s">
        <v>2</v>
      </c>
      <c r="B80" s="3">
        <f>SUM(B70:B79)</f>
        <v>122486</v>
      </c>
      <c r="C80" s="3">
        <f>SUM(C70:C79)</f>
        <v>72472</v>
      </c>
      <c r="D80" s="3">
        <f>SUM(D70:D79)</f>
        <v>32</v>
      </c>
      <c r="E80" s="3">
        <f>SUM(E70:E79)</f>
        <v>688</v>
      </c>
      <c r="F80" s="3">
        <f>SUM(F70:F79)</f>
        <v>73192</v>
      </c>
      <c r="G80" s="3">
        <f t="shared" si="13"/>
        <v>195678</v>
      </c>
    </row>
    <row r="82" spans="1:14" x14ac:dyDescent="0.25">
      <c r="A82" s="2" t="s">
        <v>3</v>
      </c>
      <c r="B82" s="2">
        <f>+B80</f>
        <v>122486</v>
      </c>
    </row>
    <row r="83" spans="1:14" x14ac:dyDescent="0.25">
      <c r="B83" s="26" t="s">
        <v>124</v>
      </c>
    </row>
    <row r="85" spans="1:14" x14ac:dyDescent="0.25">
      <c r="A85" s="3" t="s">
        <v>22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4" x14ac:dyDescent="0.25">
      <c r="A86" s="3"/>
      <c r="B86" s="3" t="s">
        <v>123</v>
      </c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4" s="21" customFormat="1" x14ac:dyDescent="0.25">
      <c r="A87" s="3" t="s">
        <v>59</v>
      </c>
      <c r="B87" s="35" t="s">
        <v>60</v>
      </c>
      <c r="C87" s="36"/>
      <c r="D87" s="14" t="s">
        <v>23</v>
      </c>
      <c r="E87" s="14" t="s">
        <v>24</v>
      </c>
      <c r="F87" s="14" t="s">
        <v>25</v>
      </c>
      <c r="G87" s="14" t="s">
        <v>26</v>
      </c>
      <c r="H87" s="14" t="s">
        <v>27</v>
      </c>
      <c r="I87" s="14" t="s">
        <v>62</v>
      </c>
      <c r="J87" s="14" t="s">
        <v>28</v>
      </c>
      <c r="K87" s="14" t="s">
        <v>29</v>
      </c>
      <c r="L87" s="14" t="s">
        <v>2</v>
      </c>
      <c r="M87" s="19" t="s">
        <v>3</v>
      </c>
    </row>
    <row r="88" spans="1:14" s="21" customFormat="1" x14ac:dyDescent="0.25">
      <c r="A88" s="2" t="s">
        <v>58</v>
      </c>
      <c r="B88" s="31" t="s">
        <v>93</v>
      </c>
      <c r="C88" s="31"/>
      <c r="D88" s="4">
        <v>2344</v>
      </c>
      <c r="E88" s="4">
        <v>4790</v>
      </c>
      <c r="F88" s="4">
        <v>9677</v>
      </c>
      <c r="G88" s="4">
        <v>76433</v>
      </c>
      <c r="H88" s="4">
        <v>3251</v>
      </c>
      <c r="I88" s="4">
        <v>18720</v>
      </c>
      <c r="J88" s="4">
        <v>1757</v>
      </c>
      <c r="K88" s="4">
        <v>2001</v>
      </c>
      <c r="L88" s="3">
        <f>SUM(D88:K88)</f>
        <v>118973</v>
      </c>
      <c r="M88" s="2">
        <f>+L88+L103</f>
        <v>136751</v>
      </c>
    </row>
    <row r="89" spans="1:14" s="21" customFormat="1" x14ac:dyDescent="0.25">
      <c r="A89" s="2" t="s">
        <v>58</v>
      </c>
      <c r="B89" s="31" t="s">
        <v>94</v>
      </c>
      <c r="C89" s="31"/>
      <c r="D89" s="4">
        <v>2351</v>
      </c>
      <c r="E89" s="4">
        <v>4834</v>
      </c>
      <c r="F89" s="4">
        <v>9705</v>
      </c>
      <c r="G89" s="4">
        <v>80260</v>
      </c>
      <c r="H89" s="4">
        <v>3158</v>
      </c>
      <c r="I89" s="4">
        <v>14853</v>
      </c>
      <c r="J89" s="4">
        <v>1726</v>
      </c>
      <c r="K89" s="4">
        <v>1961</v>
      </c>
      <c r="L89" s="3">
        <f t="shared" ref="L89:L115" si="14">SUM(D89:K89)</f>
        <v>118848</v>
      </c>
      <c r="M89" s="2">
        <f>+L89+L94+L99+L104</f>
        <v>292963</v>
      </c>
      <c r="N89" s="27" t="s">
        <v>124</v>
      </c>
    </row>
    <row r="90" spans="1:14" x14ac:dyDescent="0.25">
      <c r="A90" s="2" t="s">
        <v>58</v>
      </c>
      <c r="B90" s="31" t="s">
        <v>95</v>
      </c>
      <c r="C90" s="32"/>
      <c r="D90" s="4">
        <v>2412</v>
      </c>
      <c r="E90" s="4">
        <v>4935</v>
      </c>
      <c r="F90" s="4">
        <v>9963</v>
      </c>
      <c r="G90" s="4">
        <v>74215</v>
      </c>
      <c r="H90" s="4">
        <v>3136</v>
      </c>
      <c r="I90" s="4">
        <v>14482</v>
      </c>
      <c r="J90" s="4">
        <v>1723</v>
      </c>
      <c r="K90" s="4">
        <v>2018</v>
      </c>
      <c r="L90" s="3">
        <f t="shared" si="14"/>
        <v>112884</v>
      </c>
      <c r="M90" s="2">
        <f>+L90+L95+L100+L109</f>
        <v>287192</v>
      </c>
      <c r="N90" s="27" t="s">
        <v>124</v>
      </c>
    </row>
    <row r="91" spans="1:14" x14ac:dyDescent="0.25">
      <c r="A91" s="2" t="s">
        <v>58</v>
      </c>
      <c r="B91" s="31" t="s">
        <v>63</v>
      </c>
      <c r="C91" s="32"/>
      <c r="D91" s="4">
        <v>2239</v>
      </c>
      <c r="E91" s="4">
        <v>4624</v>
      </c>
      <c r="F91" s="4">
        <v>9388</v>
      </c>
      <c r="G91" s="4">
        <v>72126</v>
      </c>
      <c r="H91" s="4">
        <v>3072</v>
      </c>
      <c r="I91" s="4">
        <v>14674</v>
      </c>
      <c r="J91" s="4">
        <v>1666</v>
      </c>
      <c r="K91" s="4">
        <v>2109</v>
      </c>
      <c r="L91" s="3">
        <f t="shared" si="14"/>
        <v>109898</v>
      </c>
      <c r="M91" s="2">
        <f>+L91+L96+L101+L110</f>
        <v>285693</v>
      </c>
      <c r="N91" s="27" t="s">
        <v>124</v>
      </c>
    </row>
    <row r="92" spans="1:14" x14ac:dyDescent="0.25">
      <c r="A92" s="2" t="s">
        <v>58</v>
      </c>
      <c r="B92" s="31" t="s">
        <v>96</v>
      </c>
      <c r="C92" s="32"/>
      <c r="D92" s="4">
        <v>2382</v>
      </c>
      <c r="E92" s="4">
        <v>5050</v>
      </c>
      <c r="F92" s="4">
        <v>10126</v>
      </c>
      <c r="G92" s="4">
        <v>82792</v>
      </c>
      <c r="H92" s="4">
        <v>3239</v>
      </c>
      <c r="I92" s="4">
        <v>15691</v>
      </c>
      <c r="J92" s="4">
        <v>1756</v>
      </c>
      <c r="K92" s="4">
        <v>2161</v>
      </c>
      <c r="L92" s="3">
        <f t="shared" si="14"/>
        <v>123197</v>
      </c>
      <c r="M92" s="2">
        <f>+L92+L97+L102+L106+L111</f>
        <v>316022</v>
      </c>
      <c r="N92" s="27" t="s">
        <v>124</v>
      </c>
    </row>
    <row r="93" spans="1:14" x14ac:dyDescent="0.25">
      <c r="A93" s="2" t="s">
        <v>54</v>
      </c>
      <c r="B93" s="31" t="s">
        <v>97</v>
      </c>
      <c r="C93" s="32"/>
      <c r="D93" s="4">
        <v>6683</v>
      </c>
      <c r="E93" s="4">
        <v>9307</v>
      </c>
      <c r="F93" s="4">
        <v>15875</v>
      </c>
      <c r="G93" s="4">
        <v>86291</v>
      </c>
      <c r="H93" s="4">
        <v>8167</v>
      </c>
      <c r="I93" s="4">
        <v>21028</v>
      </c>
      <c r="J93" s="4">
        <v>4935</v>
      </c>
      <c r="K93" s="4">
        <v>6482</v>
      </c>
      <c r="L93" s="3">
        <f t="shared" si="14"/>
        <v>158768</v>
      </c>
      <c r="M93" s="2">
        <f>+L93+L98+L107</f>
        <v>222970</v>
      </c>
      <c r="N93" s="27" t="s">
        <v>124</v>
      </c>
    </row>
    <row r="94" spans="1:14" x14ac:dyDescent="0.25">
      <c r="A94" s="2" t="s">
        <v>54</v>
      </c>
      <c r="B94" s="31" t="s">
        <v>94</v>
      </c>
      <c r="C94" s="31"/>
      <c r="D94" s="4">
        <v>6039</v>
      </c>
      <c r="E94" s="4">
        <v>8247</v>
      </c>
      <c r="F94" s="4">
        <v>14124</v>
      </c>
      <c r="G94" s="4">
        <v>58704</v>
      </c>
      <c r="H94" s="4">
        <v>7533</v>
      </c>
      <c r="I94" s="4">
        <v>17658</v>
      </c>
      <c r="J94" s="4">
        <v>4646</v>
      </c>
      <c r="K94" s="4">
        <v>5834</v>
      </c>
      <c r="L94" s="3">
        <f t="shared" si="14"/>
        <v>122785</v>
      </c>
    </row>
    <row r="95" spans="1:14" x14ac:dyDescent="0.25">
      <c r="A95" s="2" t="s">
        <v>54</v>
      </c>
      <c r="B95" s="31" t="s">
        <v>95</v>
      </c>
      <c r="C95" s="32"/>
      <c r="D95" s="4">
        <v>6224</v>
      </c>
      <c r="E95" s="4">
        <v>8311</v>
      </c>
      <c r="F95" s="4">
        <v>14350</v>
      </c>
      <c r="G95" s="4">
        <v>56737</v>
      </c>
      <c r="H95" s="4">
        <v>7561</v>
      </c>
      <c r="I95" s="4">
        <v>17520</v>
      </c>
      <c r="J95" s="4">
        <v>4687</v>
      </c>
      <c r="K95" s="4">
        <v>5811</v>
      </c>
      <c r="L95" s="3">
        <f t="shared" si="14"/>
        <v>121201</v>
      </c>
    </row>
    <row r="96" spans="1:14" x14ac:dyDescent="0.25">
      <c r="A96" s="2" t="s">
        <v>54</v>
      </c>
      <c r="B96" s="31" t="s">
        <v>63</v>
      </c>
      <c r="C96" s="32"/>
      <c r="D96" s="4">
        <v>6031</v>
      </c>
      <c r="E96" s="4">
        <v>8102</v>
      </c>
      <c r="F96" s="4">
        <v>13891</v>
      </c>
      <c r="G96" s="4">
        <v>58954</v>
      </c>
      <c r="H96" s="4">
        <v>7465</v>
      </c>
      <c r="I96" s="4">
        <v>18143</v>
      </c>
      <c r="J96" s="4">
        <v>4569</v>
      </c>
      <c r="K96" s="4">
        <v>6104</v>
      </c>
      <c r="L96" s="3">
        <f t="shared" si="14"/>
        <v>123259</v>
      </c>
    </row>
    <row r="97" spans="1:13" x14ac:dyDescent="0.25">
      <c r="A97" s="2" t="s">
        <v>54</v>
      </c>
      <c r="B97" s="31" t="s">
        <v>96</v>
      </c>
      <c r="C97" s="32"/>
      <c r="D97" s="4">
        <v>6129</v>
      </c>
      <c r="E97" s="4">
        <v>8169</v>
      </c>
      <c r="F97" s="4">
        <v>13987</v>
      </c>
      <c r="G97" s="4">
        <v>61978</v>
      </c>
      <c r="H97" s="4">
        <v>7481</v>
      </c>
      <c r="I97" s="4">
        <v>17909</v>
      </c>
      <c r="J97" s="4">
        <v>4541</v>
      </c>
      <c r="K97" s="4">
        <v>5935</v>
      </c>
      <c r="L97" s="3">
        <f t="shared" si="14"/>
        <v>126129</v>
      </c>
    </row>
    <row r="98" spans="1:13" x14ac:dyDescent="0.25">
      <c r="A98" s="2" t="s">
        <v>56</v>
      </c>
      <c r="B98" s="31" t="s">
        <v>97</v>
      </c>
      <c r="C98" s="32"/>
      <c r="D98" s="4">
        <v>1106</v>
      </c>
      <c r="E98" s="4">
        <v>1877</v>
      </c>
      <c r="F98" s="4">
        <v>3207</v>
      </c>
      <c r="G98" s="4">
        <v>26051</v>
      </c>
      <c r="H98" s="4">
        <v>2128</v>
      </c>
      <c r="I98" s="4">
        <v>6238</v>
      </c>
      <c r="J98" s="4">
        <v>1139</v>
      </c>
      <c r="K98" s="4">
        <v>1406</v>
      </c>
      <c r="L98" s="3">
        <f t="shared" si="14"/>
        <v>43152</v>
      </c>
    </row>
    <row r="99" spans="1:13" x14ac:dyDescent="0.25">
      <c r="A99" s="2" t="s">
        <v>56</v>
      </c>
      <c r="B99" s="31" t="s">
        <v>94</v>
      </c>
      <c r="C99" s="31"/>
      <c r="D99" s="4">
        <v>992</v>
      </c>
      <c r="E99" s="4">
        <v>1807</v>
      </c>
      <c r="F99" s="4">
        <v>2996</v>
      </c>
      <c r="G99" s="4">
        <v>20766</v>
      </c>
      <c r="H99" s="4">
        <v>1978</v>
      </c>
      <c r="I99" s="4">
        <v>5417</v>
      </c>
      <c r="J99" s="4">
        <v>1068</v>
      </c>
      <c r="K99" s="4">
        <v>1455</v>
      </c>
      <c r="L99" s="3">
        <f t="shared" si="14"/>
        <v>36479</v>
      </c>
    </row>
    <row r="100" spans="1:13" x14ac:dyDescent="0.25">
      <c r="A100" s="2" t="s">
        <v>56</v>
      </c>
      <c r="B100" s="31" t="s">
        <v>95</v>
      </c>
      <c r="C100" s="32"/>
      <c r="D100" s="4">
        <v>1045</v>
      </c>
      <c r="E100" s="4">
        <v>1909</v>
      </c>
      <c r="F100" s="4">
        <v>3267</v>
      </c>
      <c r="G100" s="4">
        <v>20524</v>
      </c>
      <c r="H100" s="4">
        <v>2062</v>
      </c>
      <c r="I100" s="4">
        <v>5568</v>
      </c>
      <c r="J100" s="4">
        <v>1111</v>
      </c>
      <c r="K100" s="4">
        <v>1306</v>
      </c>
      <c r="L100" s="3">
        <f t="shared" si="14"/>
        <v>36792</v>
      </c>
    </row>
    <row r="101" spans="1:13" x14ac:dyDescent="0.25">
      <c r="A101" s="2" t="s">
        <v>56</v>
      </c>
      <c r="B101" s="31" t="s">
        <v>63</v>
      </c>
      <c r="C101" s="32"/>
      <c r="D101" s="4">
        <v>961</v>
      </c>
      <c r="E101" s="4">
        <v>1764</v>
      </c>
      <c r="F101" s="4">
        <v>2937</v>
      </c>
      <c r="G101" s="4">
        <v>21561</v>
      </c>
      <c r="H101" s="4">
        <v>1977</v>
      </c>
      <c r="I101" s="4">
        <v>5620</v>
      </c>
      <c r="J101" s="4">
        <v>1064</v>
      </c>
      <c r="K101" s="4">
        <v>1424</v>
      </c>
      <c r="L101" s="3">
        <f t="shared" si="14"/>
        <v>37308</v>
      </c>
    </row>
    <row r="102" spans="1:13" x14ac:dyDescent="0.25">
      <c r="A102" s="2" t="s">
        <v>56</v>
      </c>
      <c r="B102" s="31" t="s">
        <v>96</v>
      </c>
      <c r="C102" s="32"/>
      <c r="D102" s="4">
        <v>1014</v>
      </c>
      <c r="E102" s="4">
        <v>1744</v>
      </c>
      <c r="F102" s="4">
        <v>2928</v>
      </c>
      <c r="G102" s="4">
        <v>21790</v>
      </c>
      <c r="H102" s="4">
        <v>1953</v>
      </c>
      <c r="I102" s="4">
        <v>5562</v>
      </c>
      <c r="J102" s="4">
        <v>1055</v>
      </c>
      <c r="K102" s="4">
        <v>1292</v>
      </c>
      <c r="L102" s="3">
        <f t="shared" si="14"/>
        <v>37338</v>
      </c>
    </row>
    <row r="103" spans="1:13" x14ac:dyDescent="0.25">
      <c r="A103" s="2" t="s">
        <v>57</v>
      </c>
      <c r="B103" s="31" t="s">
        <v>93</v>
      </c>
      <c r="C103" s="31"/>
      <c r="D103" s="4">
        <v>364</v>
      </c>
      <c r="E103" s="4">
        <v>617</v>
      </c>
      <c r="F103" s="4">
        <v>1275</v>
      </c>
      <c r="G103" s="4">
        <v>11930</v>
      </c>
      <c r="H103" s="4">
        <v>460</v>
      </c>
      <c r="I103" s="4">
        <v>2530</v>
      </c>
      <c r="J103" s="4">
        <v>253</v>
      </c>
      <c r="K103" s="4">
        <v>349</v>
      </c>
      <c r="L103" s="3">
        <f t="shared" si="14"/>
        <v>17778</v>
      </c>
    </row>
    <row r="104" spans="1:13" x14ac:dyDescent="0.25">
      <c r="A104" s="2" t="s">
        <v>57</v>
      </c>
      <c r="B104" s="31" t="s">
        <v>94</v>
      </c>
      <c r="C104" s="31"/>
      <c r="D104" s="4">
        <v>302</v>
      </c>
      <c r="E104" s="4">
        <v>575</v>
      </c>
      <c r="F104" s="4">
        <v>1199</v>
      </c>
      <c r="G104" s="4">
        <v>10084</v>
      </c>
      <c r="H104" s="4">
        <v>423</v>
      </c>
      <c r="I104" s="4">
        <v>1724</v>
      </c>
      <c r="J104" s="4">
        <v>249</v>
      </c>
      <c r="K104" s="4">
        <v>295</v>
      </c>
      <c r="L104" s="3">
        <f t="shared" si="14"/>
        <v>14851</v>
      </c>
    </row>
    <row r="105" spans="1:13" x14ac:dyDescent="0.25">
      <c r="A105" s="2" t="s">
        <v>57</v>
      </c>
      <c r="B105" s="31" t="s">
        <v>98</v>
      </c>
      <c r="C105" s="32"/>
      <c r="D105" s="4">
        <v>517</v>
      </c>
      <c r="E105" s="4">
        <v>933</v>
      </c>
      <c r="F105" s="4">
        <v>1662</v>
      </c>
      <c r="G105" s="4">
        <v>15442</v>
      </c>
      <c r="H105" s="4">
        <v>673</v>
      </c>
      <c r="I105" s="4">
        <v>2841</v>
      </c>
      <c r="J105" s="4">
        <v>374</v>
      </c>
      <c r="K105" s="4">
        <v>596</v>
      </c>
      <c r="L105" s="3">
        <f t="shared" si="14"/>
        <v>23038</v>
      </c>
      <c r="M105" s="2">
        <f>+L105</f>
        <v>23038</v>
      </c>
    </row>
    <row r="106" spans="1:13" x14ac:dyDescent="0.25">
      <c r="A106" s="2" t="s">
        <v>57</v>
      </c>
      <c r="B106" s="31" t="s">
        <v>96</v>
      </c>
      <c r="C106" s="32"/>
      <c r="D106" s="4">
        <v>260</v>
      </c>
      <c r="E106" s="4">
        <v>488</v>
      </c>
      <c r="F106" s="4">
        <v>924</v>
      </c>
      <c r="G106" s="4">
        <v>8842</v>
      </c>
      <c r="H106" s="4">
        <v>336</v>
      </c>
      <c r="I106" s="4">
        <v>1416</v>
      </c>
      <c r="J106" s="4">
        <v>203</v>
      </c>
      <c r="K106" s="4">
        <v>240</v>
      </c>
      <c r="L106" s="3">
        <f t="shared" si="14"/>
        <v>12709</v>
      </c>
    </row>
    <row r="107" spans="1:13" x14ac:dyDescent="0.25">
      <c r="A107" s="2" t="s">
        <v>55</v>
      </c>
      <c r="B107" s="31" t="s">
        <v>97</v>
      </c>
      <c r="C107" s="32"/>
      <c r="D107" s="4">
        <v>329</v>
      </c>
      <c r="E107" s="4">
        <v>837</v>
      </c>
      <c r="F107" s="4">
        <v>1569</v>
      </c>
      <c r="G107" s="4">
        <v>14898</v>
      </c>
      <c r="H107" s="4">
        <v>528</v>
      </c>
      <c r="I107" s="4">
        <v>2262</v>
      </c>
      <c r="J107" s="4">
        <v>253</v>
      </c>
      <c r="K107" s="4">
        <v>374</v>
      </c>
      <c r="L107" s="3">
        <f t="shared" si="14"/>
        <v>21050</v>
      </c>
    </row>
    <row r="108" spans="1:13" x14ac:dyDescent="0.25">
      <c r="A108" s="2" t="s">
        <v>55</v>
      </c>
      <c r="B108" s="31" t="s">
        <v>99</v>
      </c>
      <c r="C108" s="31"/>
      <c r="D108" s="4">
        <v>671</v>
      </c>
      <c r="E108" s="4">
        <v>1232</v>
      </c>
      <c r="F108" s="4">
        <v>2114</v>
      </c>
      <c r="G108" s="4">
        <v>25061</v>
      </c>
      <c r="H108" s="4">
        <v>882</v>
      </c>
      <c r="I108" s="4">
        <v>4064</v>
      </c>
      <c r="J108" s="4">
        <v>441</v>
      </c>
      <c r="K108" s="4">
        <v>742</v>
      </c>
      <c r="L108" s="3">
        <f t="shared" si="14"/>
        <v>35207</v>
      </c>
      <c r="M108" s="2">
        <f>+L108</f>
        <v>35207</v>
      </c>
    </row>
    <row r="109" spans="1:13" x14ac:dyDescent="0.25">
      <c r="A109" s="2" t="s">
        <v>55</v>
      </c>
      <c r="B109" s="31" t="s">
        <v>95</v>
      </c>
      <c r="C109" s="32"/>
      <c r="D109" s="4">
        <v>414</v>
      </c>
      <c r="E109" s="4">
        <v>876</v>
      </c>
      <c r="F109" s="4">
        <v>1746</v>
      </c>
      <c r="G109" s="4">
        <v>10070</v>
      </c>
      <c r="H109" s="4">
        <v>589</v>
      </c>
      <c r="I109" s="4">
        <v>2013</v>
      </c>
      <c r="J109" s="4">
        <v>275</v>
      </c>
      <c r="K109" s="4">
        <v>332</v>
      </c>
      <c r="L109" s="3">
        <f t="shared" si="14"/>
        <v>16315</v>
      </c>
    </row>
    <row r="110" spans="1:13" x14ac:dyDescent="0.25">
      <c r="A110" s="2" t="s">
        <v>55</v>
      </c>
      <c r="B110" s="31" t="s">
        <v>63</v>
      </c>
      <c r="C110" s="32"/>
      <c r="D110" s="4">
        <v>343</v>
      </c>
      <c r="E110" s="4">
        <v>710</v>
      </c>
      <c r="F110" s="4">
        <v>1461</v>
      </c>
      <c r="G110" s="4">
        <v>9671</v>
      </c>
      <c r="H110" s="4">
        <v>512</v>
      </c>
      <c r="I110" s="4">
        <v>1912</v>
      </c>
      <c r="J110" s="4">
        <v>232</v>
      </c>
      <c r="K110" s="4">
        <v>387</v>
      </c>
      <c r="L110" s="3">
        <f t="shared" si="14"/>
        <v>15228</v>
      </c>
    </row>
    <row r="111" spans="1:13" x14ac:dyDescent="0.25">
      <c r="A111" s="2" t="s">
        <v>55</v>
      </c>
      <c r="B111" s="31" t="s">
        <v>96</v>
      </c>
      <c r="C111" s="32"/>
      <c r="D111" s="4">
        <v>326</v>
      </c>
      <c r="E111" s="4">
        <v>770</v>
      </c>
      <c r="F111" s="4">
        <v>1530</v>
      </c>
      <c r="G111" s="4">
        <v>10847</v>
      </c>
      <c r="H111" s="4">
        <v>527</v>
      </c>
      <c r="I111" s="4">
        <v>2051</v>
      </c>
      <c r="J111" s="4">
        <v>241</v>
      </c>
      <c r="K111" s="4">
        <v>357</v>
      </c>
      <c r="L111" s="3">
        <f t="shared" si="14"/>
        <v>16649</v>
      </c>
    </row>
    <row r="112" spans="1:13" x14ac:dyDescent="0.25">
      <c r="B112" s="29" t="s">
        <v>41</v>
      </c>
      <c r="C112" s="30"/>
      <c r="D112" s="4">
        <v>9985</v>
      </c>
      <c r="E112" s="4">
        <v>18076</v>
      </c>
      <c r="F112" s="4">
        <v>25783</v>
      </c>
      <c r="G112" s="4">
        <v>294213</v>
      </c>
      <c r="H112" s="4">
        <v>13527</v>
      </c>
      <c r="I112" s="4">
        <v>55525</v>
      </c>
      <c r="J112" s="4">
        <v>8677</v>
      </c>
      <c r="K112" s="4">
        <v>7545</v>
      </c>
      <c r="L112" s="3">
        <f t="shared" si="14"/>
        <v>433331</v>
      </c>
    </row>
    <row r="113" spans="1:12" x14ac:dyDescent="0.25">
      <c r="B113" s="29" t="s">
        <v>42</v>
      </c>
      <c r="C113" s="30"/>
      <c r="D113" s="4">
        <v>0</v>
      </c>
      <c r="E113" s="4">
        <v>65</v>
      </c>
      <c r="F113" s="4">
        <v>102</v>
      </c>
      <c r="G113" s="4">
        <v>0</v>
      </c>
      <c r="H113" s="4">
        <v>12</v>
      </c>
      <c r="I113" s="4">
        <v>135</v>
      </c>
      <c r="J113" s="4">
        <v>52</v>
      </c>
      <c r="K113" s="4">
        <v>2</v>
      </c>
      <c r="L113" s="3">
        <f t="shared" si="14"/>
        <v>368</v>
      </c>
    </row>
    <row r="114" spans="1:12" x14ac:dyDescent="0.25">
      <c r="B114" s="29" t="s">
        <v>43</v>
      </c>
      <c r="C114" s="30"/>
      <c r="D114" s="4">
        <v>7</v>
      </c>
      <c r="E114" s="4">
        <v>31</v>
      </c>
      <c r="F114" s="4">
        <v>59</v>
      </c>
      <c r="G114" s="4">
        <v>0</v>
      </c>
      <c r="H114" s="4">
        <v>35</v>
      </c>
      <c r="I114" s="4">
        <v>144</v>
      </c>
      <c r="J114" s="4">
        <v>17</v>
      </c>
      <c r="K114" s="4">
        <v>2</v>
      </c>
      <c r="L114" s="3">
        <f t="shared" si="14"/>
        <v>295</v>
      </c>
    </row>
    <row r="115" spans="1:12" ht="13.8" thickBot="1" x14ac:dyDescent="0.3">
      <c r="B115" s="29" t="s">
        <v>53</v>
      </c>
      <c r="C115" s="30"/>
      <c r="D115" s="7">
        <f>SUM(D112:D114)</f>
        <v>9992</v>
      </c>
      <c r="E115" s="8">
        <f>SUM(E112:E114)</f>
        <v>18172</v>
      </c>
      <c r="F115" s="8">
        <f t="shared" ref="F115:K115" si="15">SUM(F112:F114)</f>
        <v>25944</v>
      </c>
      <c r="G115" s="8">
        <f>SUM(G112:G114)</f>
        <v>294213</v>
      </c>
      <c r="H115" s="8">
        <f t="shared" si="15"/>
        <v>13574</v>
      </c>
      <c r="I115" s="8">
        <f t="shared" si="15"/>
        <v>55804</v>
      </c>
      <c r="J115" s="8">
        <f t="shared" si="15"/>
        <v>8746</v>
      </c>
      <c r="K115" s="8">
        <f t="shared" si="15"/>
        <v>7549</v>
      </c>
      <c r="L115" s="6">
        <f t="shared" si="14"/>
        <v>433994</v>
      </c>
    </row>
    <row r="116" spans="1:12" x14ac:dyDescent="0.25">
      <c r="B116" s="29" t="s">
        <v>2</v>
      </c>
      <c r="C116" s="30"/>
      <c r="D116" s="3">
        <f t="shared" ref="D116:L116" si="16">SUM(D88:D111)+D115</f>
        <v>61470</v>
      </c>
      <c r="E116" s="3">
        <f t="shared" si="16"/>
        <v>100680</v>
      </c>
      <c r="F116" s="3">
        <f t="shared" si="16"/>
        <v>175845</v>
      </c>
      <c r="G116" s="3">
        <f t="shared" si="16"/>
        <v>1230240</v>
      </c>
      <c r="H116" s="3">
        <f t="shared" si="16"/>
        <v>82665</v>
      </c>
      <c r="I116" s="3">
        <f t="shared" si="16"/>
        <v>275700</v>
      </c>
      <c r="J116" s="3">
        <f t="shared" si="16"/>
        <v>48710</v>
      </c>
      <c r="K116" s="3">
        <f t="shared" si="16"/>
        <v>58520</v>
      </c>
      <c r="L116" s="3">
        <f t="shared" si="16"/>
        <v>2033830</v>
      </c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 t="s">
        <v>64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B119" s="3"/>
      <c r="C119" s="3"/>
      <c r="D119" s="3"/>
      <c r="E119" s="3"/>
      <c r="F119" s="3"/>
      <c r="G119" s="3"/>
      <c r="H119" s="3"/>
      <c r="I119" s="3"/>
      <c r="J119" s="3"/>
    </row>
    <row r="120" spans="1:12" x14ac:dyDescent="0.25">
      <c r="A120" s="3"/>
      <c r="B120" s="12" t="s">
        <v>100</v>
      </c>
      <c r="C120" s="12" t="s">
        <v>102</v>
      </c>
      <c r="D120" s="12" t="s">
        <v>102</v>
      </c>
      <c r="E120" s="12" t="s">
        <v>100</v>
      </c>
      <c r="F120" s="15"/>
      <c r="G120" s="15"/>
      <c r="H120" s="15"/>
      <c r="I120" s="12" t="s">
        <v>1</v>
      </c>
      <c r="J120" s="12"/>
    </row>
    <row r="121" spans="1:12" x14ac:dyDescent="0.25">
      <c r="A121" s="3" t="s">
        <v>0</v>
      </c>
      <c r="B121" s="13" t="s">
        <v>101</v>
      </c>
      <c r="C121" s="13" t="s">
        <v>103</v>
      </c>
      <c r="D121" s="13" t="s">
        <v>103</v>
      </c>
      <c r="E121" s="13" t="s">
        <v>101</v>
      </c>
      <c r="F121" s="13" t="s">
        <v>41</v>
      </c>
      <c r="G121" s="13" t="s">
        <v>42</v>
      </c>
      <c r="H121" s="13" t="s">
        <v>43</v>
      </c>
      <c r="I121" s="13" t="s">
        <v>44</v>
      </c>
      <c r="J121" s="13" t="s">
        <v>2</v>
      </c>
    </row>
    <row r="122" spans="1:12" x14ac:dyDescent="0.25">
      <c r="A122" s="3"/>
      <c r="B122" s="9" t="s">
        <v>58</v>
      </c>
      <c r="C122" s="9" t="s">
        <v>54</v>
      </c>
      <c r="D122" s="9" t="s">
        <v>56</v>
      </c>
      <c r="E122" s="9" t="s">
        <v>55</v>
      </c>
      <c r="F122" s="9"/>
      <c r="G122" s="9"/>
      <c r="H122" s="9"/>
      <c r="I122" s="9"/>
      <c r="J122" s="9"/>
    </row>
    <row r="123" spans="1:12" x14ac:dyDescent="0.25">
      <c r="A123" s="22" t="s">
        <v>65</v>
      </c>
      <c r="B123" s="23">
        <v>29322</v>
      </c>
      <c r="C123" s="23">
        <v>30224</v>
      </c>
      <c r="D123" s="23">
        <v>7910</v>
      </c>
      <c r="E123" s="23">
        <v>3588</v>
      </c>
      <c r="F123" s="23">
        <v>6634</v>
      </c>
      <c r="G123" s="23">
        <v>10</v>
      </c>
      <c r="H123" s="23">
        <v>50</v>
      </c>
      <c r="I123" s="23">
        <f>SUM(F123:H123)</f>
        <v>6694</v>
      </c>
      <c r="J123" s="3">
        <f t="shared" ref="J123" si="17">SUM(B123:E123)+I123</f>
        <v>77738</v>
      </c>
    </row>
    <row r="124" spans="1:12" customFormat="1" x14ac:dyDescent="0.25">
      <c r="A124" s="11" t="s">
        <v>66</v>
      </c>
      <c r="B124" s="23">
        <v>29550</v>
      </c>
      <c r="C124" s="23">
        <v>33780</v>
      </c>
      <c r="D124" s="23">
        <v>8701</v>
      </c>
      <c r="E124" s="23">
        <v>9051</v>
      </c>
      <c r="F124" s="23">
        <v>10040</v>
      </c>
      <c r="G124" s="23">
        <v>0</v>
      </c>
      <c r="H124" s="23">
        <v>25</v>
      </c>
      <c r="I124" s="23">
        <f>SUM(F124:H124)</f>
        <v>10065</v>
      </c>
      <c r="J124" s="3">
        <f>SUM(B124:E124)+I124</f>
        <v>91147</v>
      </c>
    </row>
    <row r="125" spans="1:12" x14ac:dyDescent="0.25">
      <c r="A125" s="22" t="s">
        <v>35</v>
      </c>
      <c r="B125" s="23">
        <v>9123</v>
      </c>
      <c r="C125" s="23">
        <v>11884</v>
      </c>
      <c r="D125" s="23">
        <v>3196</v>
      </c>
      <c r="E125" s="23">
        <v>1147</v>
      </c>
      <c r="F125" s="23">
        <v>2681</v>
      </c>
      <c r="G125" s="23">
        <v>0</v>
      </c>
      <c r="H125" s="23">
        <v>11</v>
      </c>
      <c r="I125" s="23">
        <f>SUM(F125:H125)</f>
        <v>2692</v>
      </c>
      <c r="J125" s="3">
        <f t="shared" ref="J125:J128" si="18">SUM(B125:E125)+I125</f>
        <v>28042</v>
      </c>
    </row>
    <row r="126" spans="1:12" customFormat="1" x14ac:dyDescent="0.25">
      <c r="A126" s="11" t="s">
        <v>45</v>
      </c>
      <c r="B126" s="23">
        <v>34464</v>
      </c>
      <c r="C126" s="23">
        <v>25916</v>
      </c>
      <c r="D126" s="23">
        <v>5943</v>
      </c>
      <c r="E126" s="23">
        <v>2319</v>
      </c>
      <c r="F126" s="23">
        <v>7224</v>
      </c>
      <c r="G126" s="23">
        <v>8</v>
      </c>
      <c r="H126" s="23">
        <v>43</v>
      </c>
      <c r="I126" s="23">
        <f>SUM(F126:H126)</f>
        <v>7275</v>
      </c>
      <c r="J126" s="3">
        <f t="shared" ref="J126" si="19">SUM(B126:E126)+I126</f>
        <v>75917</v>
      </c>
    </row>
    <row r="127" spans="1:12" ht="13.8" thickBot="1" x14ac:dyDescent="0.3">
      <c r="A127" s="22" t="s">
        <v>67</v>
      </c>
      <c r="B127" s="5">
        <v>109900</v>
      </c>
      <c r="C127" s="5">
        <v>75516</v>
      </c>
      <c r="D127" s="5">
        <v>13716</v>
      </c>
      <c r="E127" s="5">
        <v>7109</v>
      </c>
      <c r="F127" s="5">
        <v>23063</v>
      </c>
      <c r="G127" s="5">
        <v>0</v>
      </c>
      <c r="H127" s="5">
        <v>83</v>
      </c>
      <c r="I127" s="5">
        <f>SUM(F127:H127)</f>
        <v>23146</v>
      </c>
      <c r="J127" s="6">
        <f t="shared" si="18"/>
        <v>229387</v>
      </c>
    </row>
    <row r="128" spans="1:12" x14ac:dyDescent="0.25">
      <c r="A128" s="14" t="s">
        <v>2</v>
      </c>
      <c r="B128" s="3">
        <f t="shared" ref="B128:I128" si="20">SUM(B123:B127)</f>
        <v>212359</v>
      </c>
      <c r="C128" s="3">
        <f t="shared" si="20"/>
        <v>177320</v>
      </c>
      <c r="D128" s="3">
        <f t="shared" si="20"/>
        <v>39466</v>
      </c>
      <c r="E128" s="3">
        <f t="shared" si="20"/>
        <v>23214</v>
      </c>
      <c r="F128" s="3">
        <f t="shared" si="20"/>
        <v>49642</v>
      </c>
      <c r="G128" s="3">
        <f t="shared" si="20"/>
        <v>18</v>
      </c>
      <c r="H128" s="3">
        <f t="shared" si="20"/>
        <v>212</v>
      </c>
      <c r="I128" s="3">
        <f t="shared" si="20"/>
        <v>49872</v>
      </c>
      <c r="J128" s="3">
        <f t="shared" si="18"/>
        <v>502231</v>
      </c>
    </row>
    <row r="130" spans="1:8" x14ac:dyDescent="0.25">
      <c r="A130" s="2" t="s">
        <v>3</v>
      </c>
      <c r="B130" s="2">
        <f>+B128+E128</f>
        <v>235573</v>
      </c>
      <c r="C130" s="2">
        <f>+C128+D128</f>
        <v>216786</v>
      </c>
    </row>
    <row r="131" spans="1:8" x14ac:dyDescent="0.25">
      <c r="B131" s="26" t="s">
        <v>124</v>
      </c>
    </row>
    <row r="133" spans="1:8" x14ac:dyDescent="0.25">
      <c r="A133" s="3" t="s">
        <v>30</v>
      </c>
    </row>
    <row r="134" spans="1:8" s="21" customFormat="1" x14ac:dyDescent="0.25"/>
    <row r="135" spans="1:8" s="21" customFormat="1" x14ac:dyDescent="0.25">
      <c r="A135" s="3" t="s">
        <v>59</v>
      </c>
      <c r="B135" s="35" t="s">
        <v>60</v>
      </c>
      <c r="C135" s="36"/>
      <c r="D135" s="14" t="s">
        <v>31</v>
      </c>
      <c r="E135" s="14" t="s">
        <v>32</v>
      </c>
      <c r="F135" s="14" t="s">
        <v>2</v>
      </c>
      <c r="G135" s="19" t="s">
        <v>3</v>
      </c>
    </row>
    <row r="136" spans="1:8" s="21" customFormat="1" x14ac:dyDescent="0.25">
      <c r="A136" s="2" t="s">
        <v>58</v>
      </c>
      <c r="B136" s="31" t="s">
        <v>104</v>
      </c>
      <c r="C136" s="31"/>
      <c r="D136" s="24">
        <v>125768</v>
      </c>
      <c r="E136" s="4">
        <v>111867</v>
      </c>
      <c r="F136" s="10">
        <f t="shared" ref="F136:F162" si="21">SUM(D136:E136)</f>
        <v>237635</v>
      </c>
      <c r="G136" s="2">
        <f>+F136+F142+F148+F151+F153</f>
        <v>571275</v>
      </c>
      <c r="H136" s="27" t="s">
        <v>124</v>
      </c>
    </row>
    <row r="137" spans="1:8" s="21" customFormat="1" x14ac:dyDescent="0.25">
      <c r="A137" s="2" t="s">
        <v>58</v>
      </c>
      <c r="B137" s="31" t="s">
        <v>105</v>
      </c>
      <c r="C137" s="31"/>
      <c r="D137" s="24">
        <v>123982</v>
      </c>
      <c r="E137" s="4">
        <v>108941</v>
      </c>
      <c r="F137" s="10">
        <f t="shared" si="21"/>
        <v>232923</v>
      </c>
      <c r="G137" s="2">
        <f>+F137+F143</f>
        <v>512044</v>
      </c>
      <c r="H137" s="27" t="s">
        <v>124</v>
      </c>
    </row>
    <row r="138" spans="1:8" s="21" customFormat="1" x14ac:dyDescent="0.25">
      <c r="A138" s="2" t="s">
        <v>58</v>
      </c>
      <c r="B138" s="31" t="s">
        <v>106</v>
      </c>
      <c r="C138" s="31"/>
      <c r="D138" s="24">
        <v>127049</v>
      </c>
      <c r="E138" s="4">
        <v>113095</v>
      </c>
      <c r="F138" s="10">
        <f>SUM(D138:E138)</f>
        <v>240144</v>
      </c>
      <c r="G138" s="2">
        <f>+F138+F144+F149+F155</f>
        <v>567075</v>
      </c>
      <c r="H138" s="27" t="s">
        <v>124</v>
      </c>
    </row>
    <row r="139" spans="1:8" s="21" customFormat="1" x14ac:dyDescent="0.25">
      <c r="A139" s="2" t="s">
        <v>58</v>
      </c>
      <c r="B139" s="31" t="s">
        <v>107</v>
      </c>
      <c r="C139" s="31"/>
      <c r="D139" s="24">
        <v>127085</v>
      </c>
      <c r="E139" s="4">
        <v>112516</v>
      </c>
      <c r="F139" s="10">
        <f>SUM(D139:E139)</f>
        <v>239601</v>
      </c>
      <c r="G139" s="2">
        <f>+F139+F145</f>
        <v>519542</v>
      </c>
      <c r="H139" s="27" t="s">
        <v>124</v>
      </c>
    </row>
    <row r="140" spans="1:8" x14ac:dyDescent="0.25">
      <c r="A140" s="2" t="s">
        <v>58</v>
      </c>
      <c r="B140" s="31" t="s">
        <v>108</v>
      </c>
      <c r="C140" s="32"/>
      <c r="D140" s="24">
        <v>126338</v>
      </c>
      <c r="E140" s="4">
        <v>113472</v>
      </c>
      <c r="F140" s="10">
        <f t="shared" si="21"/>
        <v>239810</v>
      </c>
      <c r="G140" s="2">
        <f>+F140+F146+F150+F157</f>
        <v>564421</v>
      </c>
      <c r="H140" s="27" t="s">
        <v>124</v>
      </c>
    </row>
    <row r="141" spans="1:8" x14ac:dyDescent="0.25">
      <c r="A141" s="2" t="s">
        <v>58</v>
      </c>
      <c r="B141" s="31" t="s">
        <v>109</v>
      </c>
      <c r="C141" s="32"/>
      <c r="D141" s="24">
        <v>125526</v>
      </c>
      <c r="E141" s="4">
        <v>109882</v>
      </c>
      <c r="F141" s="10">
        <f t="shared" si="21"/>
        <v>235408</v>
      </c>
      <c r="G141" s="2">
        <f>+F141+F147</f>
        <v>512802</v>
      </c>
      <c r="H141" s="27" t="s">
        <v>124</v>
      </c>
    </row>
    <row r="142" spans="1:8" x14ac:dyDescent="0.25">
      <c r="A142" s="2" t="s">
        <v>54</v>
      </c>
      <c r="B142" s="31" t="s">
        <v>104</v>
      </c>
      <c r="C142" s="31"/>
      <c r="D142" s="24">
        <v>127619</v>
      </c>
      <c r="E142" s="4">
        <v>119275</v>
      </c>
      <c r="F142" s="10">
        <f t="shared" si="21"/>
        <v>246894</v>
      </c>
    </row>
    <row r="143" spans="1:8" x14ac:dyDescent="0.25">
      <c r="A143" s="2" t="s">
        <v>54</v>
      </c>
      <c r="B143" s="31" t="s">
        <v>105</v>
      </c>
      <c r="C143" s="31"/>
      <c r="D143" s="24">
        <v>142780</v>
      </c>
      <c r="E143" s="4">
        <v>136341</v>
      </c>
      <c r="F143" s="10">
        <f t="shared" si="21"/>
        <v>279121</v>
      </c>
    </row>
    <row r="144" spans="1:8" x14ac:dyDescent="0.25">
      <c r="A144" s="2" t="s">
        <v>54</v>
      </c>
      <c r="B144" s="31" t="s">
        <v>106</v>
      </c>
      <c r="C144" s="31"/>
      <c r="D144" s="24">
        <v>129600</v>
      </c>
      <c r="E144" s="4">
        <v>122293</v>
      </c>
      <c r="F144" s="10">
        <f>SUM(D144:E144)</f>
        <v>251893</v>
      </c>
    </row>
    <row r="145" spans="1:7" x14ac:dyDescent="0.25">
      <c r="A145" s="2" t="s">
        <v>54</v>
      </c>
      <c r="B145" s="31" t="s">
        <v>107</v>
      </c>
      <c r="C145" s="31"/>
      <c r="D145" s="24">
        <v>142956</v>
      </c>
      <c r="E145" s="4">
        <v>136985</v>
      </c>
      <c r="F145" s="10">
        <f>SUM(D145:E145)</f>
        <v>279941</v>
      </c>
    </row>
    <row r="146" spans="1:7" x14ac:dyDescent="0.25">
      <c r="A146" s="2" t="s">
        <v>54</v>
      </c>
      <c r="B146" s="31" t="s">
        <v>108</v>
      </c>
      <c r="C146" s="32"/>
      <c r="D146" s="24">
        <v>128443</v>
      </c>
      <c r="E146" s="4">
        <v>121724</v>
      </c>
      <c r="F146" s="10">
        <f t="shared" si="21"/>
        <v>250167</v>
      </c>
    </row>
    <row r="147" spans="1:7" x14ac:dyDescent="0.25">
      <c r="A147" s="2" t="s">
        <v>54</v>
      </c>
      <c r="B147" s="31" t="s">
        <v>109</v>
      </c>
      <c r="C147" s="32"/>
      <c r="D147" s="24">
        <v>142265</v>
      </c>
      <c r="E147" s="4">
        <v>135129</v>
      </c>
      <c r="F147" s="10">
        <f t="shared" si="21"/>
        <v>277394</v>
      </c>
    </row>
    <row r="148" spans="1:7" x14ac:dyDescent="0.25">
      <c r="A148" s="2" t="s">
        <v>56</v>
      </c>
      <c r="B148" s="31" t="s">
        <v>104</v>
      </c>
      <c r="C148" s="31"/>
      <c r="D148" s="24">
        <v>20498</v>
      </c>
      <c r="E148" s="4">
        <v>29393</v>
      </c>
      <c r="F148" s="10">
        <f t="shared" si="21"/>
        <v>49891</v>
      </c>
    </row>
    <row r="149" spans="1:7" x14ac:dyDescent="0.25">
      <c r="A149" s="2" t="s">
        <v>56</v>
      </c>
      <c r="B149" s="31" t="s">
        <v>106</v>
      </c>
      <c r="C149" s="31"/>
      <c r="D149" s="24">
        <v>22068</v>
      </c>
      <c r="E149" s="4">
        <v>31368</v>
      </c>
      <c r="F149" s="10">
        <f t="shared" si="21"/>
        <v>53436</v>
      </c>
    </row>
    <row r="150" spans="1:7" x14ac:dyDescent="0.25">
      <c r="A150" s="2" t="s">
        <v>56</v>
      </c>
      <c r="B150" s="31" t="s">
        <v>108</v>
      </c>
      <c r="C150" s="32"/>
      <c r="D150" s="24">
        <v>21571</v>
      </c>
      <c r="E150" s="4">
        <v>30469</v>
      </c>
      <c r="F150" s="10">
        <f t="shared" si="21"/>
        <v>52040</v>
      </c>
    </row>
    <row r="151" spans="1:7" x14ac:dyDescent="0.25">
      <c r="A151" s="2" t="s">
        <v>57</v>
      </c>
      <c r="B151" s="31" t="s">
        <v>104</v>
      </c>
      <c r="C151" s="31"/>
      <c r="D151" s="24">
        <v>8838</v>
      </c>
      <c r="E151" s="4">
        <v>9746</v>
      </c>
      <c r="F151" s="10">
        <f t="shared" si="21"/>
        <v>18584</v>
      </c>
    </row>
    <row r="152" spans="1:7" x14ac:dyDescent="0.25">
      <c r="A152" s="2" t="s">
        <v>57</v>
      </c>
      <c r="B152" s="33" t="s">
        <v>110</v>
      </c>
      <c r="C152" s="34"/>
      <c r="D152" s="24">
        <v>15218</v>
      </c>
      <c r="E152" s="4">
        <v>19360</v>
      </c>
      <c r="F152" s="10">
        <f t="shared" si="21"/>
        <v>34578</v>
      </c>
      <c r="G152" s="2">
        <f>+F152+F154</f>
        <v>59511</v>
      </c>
    </row>
    <row r="153" spans="1:7" x14ac:dyDescent="0.25">
      <c r="A153" s="2" t="s">
        <v>55</v>
      </c>
      <c r="B153" s="31" t="s">
        <v>104</v>
      </c>
      <c r="C153" s="31"/>
      <c r="D153" s="24">
        <v>7152</v>
      </c>
      <c r="E153" s="4">
        <v>11119</v>
      </c>
      <c r="F153" s="10">
        <f t="shared" si="21"/>
        <v>18271</v>
      </c>
    </row>
    <row r="154" spans="1:7" x14ac:dyDescent="0.25">
      <c r="A154" s="2" t="s">
        <v>55</v>
      </c>
      <c r="B154" s="33" t="s">
        <v>110</v>
      </c>
      <c r="C154" s="34"/>
      <c r="D154" s="24">
        <v>9267</v>
      </c>
      <c r="E154" s="4">
        <v>15666</v>
      </c>
      <c r="F154" s="10">
        <f t="shared" si="21"/>
        <v>24933</v>
      </c>
    </row>
    <row r="155" spans="1:7" x14ac:dyDescent="0.25">
      <c r="A155" s="2" t="s">
        <v>55</v>
      </c>
      <c r="B155" s="31" t="s">
        <v>106</v>
      </c>
      <c r="C155" s="31"/>
      <c r="D155" s="24">
        <v>8142</v>
      </c>
      <c r="E155" s="4">
        <v>13460</v>
      </c>
      <c r="F155" s="10">
        <f t="shared" si="21"/>
        <v>21602</v>
      </c>
    </row>
    <row r="156" spans="1:7" x14ac:dyDescent="0.25">
      <c r="A156" s="2" t="s">
        <v>55</v>
      </c>
      <c r="B156" s="31" t="s">
        <v>111</v>
      </c>
      <c r="C156" s="31"/>
      <c r="D156" s="24">
        <v>13167</v>
      </c>
      <c r="E156" s="4">
        <v>24460</v>
      </c>
      <c r="F156" s="10">
        <f t="shared" si="21"/>
        <v>37627</v>
      </c>
    </row>
    <row r="157" spans="1:7" x14ac:dyDescent="0.25">
      <c r="A157" s="2" t="s">
        <v>55</v>
      </c>
      <c r="B157" s="31" t="s">
        <v>108</v>
      </c>
      <c r="C157" s="32"/>
      <c r="D157" s="24">
        <v>8360</v>
      </c>
      <c r="E157" s="4">
        <v>14044</v>
      </c>
      <c r="F157" s="10">
        <f t="shared" si="21"/>
        <v>22404</v>
      </c>
    </row>
    <row r="158" spans="1:7" x14ac:dyDescent="0.25">
      <c r="A158" s="2" t="s">
        <v>55</v>
      </c>
      <c r="B158" s="31" t="s">
        <v>112</v>
      </c>
      <c r="C158" s="32"/>
      <c r="D158" s="24">
        <v>12432</v>
      </c>
      <c r="E158" s="4">
        <v>21812</v>
      </c>
      <c r="F158" s="10">
        <f t="shared" si="21"/>
        <v>34244</v>
      </c>
      <c r="G158" s="2">
        <f>+F158</f>
        <v>34244</v>
      </c>
    </row>
    <row r="159" spans="1:7" x14ac:dyDescent="0.25">
      <c r="B159" s="29" t="s">
        <v>41</v>
      </c>
      <c r="C159" s="30"/>
      <c r="D159" s="24">
        <v>238705</v>
      </c>
      <c r="E159" s="4">
        <v>357980</v>
      </c>
      <c r="F159" s="10">
        <f t="shared" si="21"/>
        <v>596685</v>
      </c>
    </row>
    <row r="160" spans="1:7" x14ac:dyDescent="0.25">
      <c r="B160" s="29" t="s">
        <v>42</v>
      </c>
      <c r="C160" s="30"/>
      <c r="D160" s="24">
        <v>1636</v>
      </c>
      <c r="E160" s="4">
        <v>1539</v>
      </c>
      <c r="F160" s="10">
        <f t="shared" si="21"/>
        <v>3175</v>
      </c>
    </row>
    <row r="161" spans="1:7" x14ac:dyDescent="0.25">
      <c r="B161" s="29" t="s">
        <v>43</v>
      </c>
      <c r="C161" s="30"/>
      <c r="D161" s="25">
        <v>795</v>
      </c>
      <c r="E161" s="4">
        <v>1018</v>
      </c>
      <c r="F161" s="10">
        <f t="shared" si="21"/>
        <v>1813</v>
      </c>
    </row>
    <row r="162" spans="1:7" ht="13.8" thickBot="1" x14ac:dyDescent="0.3">
      <c r="B162" s="29" t="s">
        <v>53</v>
      </c>
      <c r="C162" s="30"/>
      <c r="D162" s="7">
        <f>SUM(D159:D161)</f>
        <v>241136</v>
      </c>
      <c r="E162" s="8">
        <f>SUM(E159:E161)</f>
        <v>360537</v>
      </c>
      <c r="F162" s="6">
        <f t="shared" si="21"/>
        <v>601673</v>
      </c>
    </row>
    <row r="163" spans="1:7" x14ac:dyDescent="0.25">
      <c r="B163" s="29" t="s">
        <v>2</v>
      </c>
      <c r="C163" s="30"/>
      <c r="D163" s="3">
        <f>SUM(D136:D158)+D162</f>
        <v>1957260</v>
      </c>
      <c r="E163" s="3">
        <f>SUM(E136:E158)+E162</f>
        <v>2022954</v>
      </c>
      <c r="F163" s="3">
        <f>SUM(F136:F158)+F162</f>
        <v>3980214</v>
      </c>
    </row>
    <row r="165" spans="1:7" x14ac:dyDescent="0.25">
      <c r="A165" s="3" t="s">
        <v>113</v>
      </c>
    </row>
    <row r="166" spans="1:7" s="21" customFormat="1" x14ac:dyDescent="0.25"/>
    <row r="167" spans="1:7" s="21" customFormat="1" x14ac:dyDescent="0.25">
      <c r="A167" s="3" t="s">
        <v>59</v>
      </c>
      <c r="B167" s="35" t="s">
        <v>60</v>
      </c>
      <c r="C167" s="36"/>
      <c r="D167" s="14" t="s">
        <v>114</v>
      </c>
      <c r="E167" s="14" t="s">
        <v>2</v>
      </c>
      <c r="F167" s="19" t="s">
        <v>3</v>
      </c>
    </row>
    <row r="168" spans="1:7" s="21" customFormat="1" x14ac:dyDescent="0.25">
      <c r="A168" s="2" t="s">
        <v>58</v>
      </c>
      <c r="B168" s="31" t="s">
        <v>115</v>
      </c>
      <c r="C168" s="31"/>
      <c r="D168" s="23">
        <v>136992</v>
      </c>
      <c r="E168" s="10">
        <f t="shared" ref="E168:E182" si="22">SUM(D168:D168)</f>
        <v>136992</v>
      </c>
      <c r="F168" s="2">
        <f>+E168</f>
        <v>136992</v>
      </c>
      <c r="G168" s="27" t="s">
        <v>124</v>
      </c>
    </row>
    <row r="169" spans="1:7" s="21" customFormat="1" x14ac:dyDescent="0.25">
      <c r="A169" s="2" t="s">
        <v>58</v>
      </c>
      <c r="B169" s="31" t="s">
        <v>116</v>
      </c>
      <c r="C169" s="31"/>
      <c r="D169" s="23">
        <v>131114</v>
      </c>
      <c r="E169" s="10">
        <f t="shared" si="22"/>
        <v>131114</v>
      </c>
      <c r="F169" s="2">
        <f>+E169+E173+E177</f>
        <v>177068</v>
      </c>
      <c r="G169" s="27" t="s">
        <v>124</v>
      </c>
    </row>
    <row r="170" spans="1:7" s="21" customFormat="1" x14ac:dyDescent="0.25">
      <c r="A170" s="2" t="s">
        <v>58</v>
      </c>
      <c r="B170" s="31" t="s">
        <v>117</v>
      </c>
      <c r="C170" s="31"/>
      <c r="D170" s="23">
        <v>139737</v>
      </c>
      <c r="E170" s="10">
        <f t="shared" si="22"/>
        <v>139737</v>
      </c>
      <c r="F170" s="2">
        <f>+E170</f>
        <v>139737</v>
      </c>
      <c r="G170" s="27" t="s">
        <v>124</v>
      </c>
    </row>
    <row r="171" spans="1:7" s="21" customFormat="1" x14ac:dyDescent="0.25">
      <c r="A171" s="2" t="s">
        <v>58</v>
      </c>
      <c r="B171" s="31" t="s">
        <v>118</v>
      </c>
      <c r="C171" s="31"/>
      <c r="D171" s="23">
        <v>121159</v>
      </c>
      <c r="E171" s="10">
        <f t="shared" si="22"/>
        <v>121159</v>
      </c>
      <c r="F171" s="2">
        <f>+E171+E175</f>
        <v>158150</v>
      </c>
      <c r="G171" s="27" t="s">
        <v>124</v>
      </c>
    </row>
    <row r="172" spans="1:7" x14ac:dyDescent="0.25">
      <c r="A172" s="2" t="s">
        <v>54</v>
      </c>
      <c r="B172" s="31" t="s">
        <v>119</v>
      </c>
      <c r="C172" s="31"/>
      <c r="D172" s="23">
        <v>43159</v>
      </c>
      <c r="E172" s="10">
        <f t="shared" si="22"/>
        <v>43159</v>
      </c>
      <c r="F172" s="2">
        <f>+E172+E176</f>
        <v>52832</v>
      </c>
    </row>
    <row r="173" spans="1:7" x14ac:dyDescent="0.25">
      <c r="A173" s="2" t="s">
        <v>54</v>
      </c>
      <c r="B173" s="31" t="s">
        <v>116</v>
      </c>
      <c r="C173" s="31"/>
      <c r="D173" s="23">
        <v>36893</v>
      </c>
      <c r="E173" s="10">
        <f t="shared" si="22"/>
        <v>36893</v>
      </c>
    </row>
    <row r="174" spans="1:7" x14ac:dyDescent="0.25">
      <c r="A174" s="2" t="s">
        <v>54</v>
      </c>
      <c r="B174" s="31" t="s">
        <v>120</v>
      </c>
      <c r="C174" s="31"/>
      <c r="D174" s="23">
        <v>37219</v>
      </c>
      <c r="E174" s="10">
        <f t="shared" si="22"/>
        <v>37219</v>
      </c>
      <c r="F174" s="2">
        <f>+E174</f>
        <v>37219</v>
      </c>
    </row>
    <row r="175" spans="1:7" x14ac:dyDescent="0.25">
      <c r="A175" s="2" t="s">
        <v>54</v>
      </c>
      <c r="B175" s="31" t="s">
        <v>118</v>
      </c>
      <c r="C175" s="31"/>
      <c r="D175" s="23">
        <v>36991</v>
      </c>
      <c r="E175" s="10">
        <f t="shared" si="22"/>
        <v>36991</v>
      </c>
    </row>
    <row r="176" spans="1:7" x14ac:dyDescent="0.25">
      <c r="A176" s="2" t="s">
        <v>56</v>
      </c>
      <c r="B176" s="31" t="s">
        <v>119</v>
      </c>
      <c r="C176" s="31"/>
      <c r="D176" s="23">
        <v>9673</v>
      </c>
      <c r="E176" s="10">
        <f t="shared" si="22"/>
        <v>9673</v>
      </c>
    </row>
    <row r="177" spans="1:9" x14ac:dyDescent="0.25">
      <c r="A177" s="2" t="s">
        <v>56</v>
      </c>
      <c r="B177" s="31" t="s">
        <v>116</v>
      </c>
      <c r="C177" s="31"/>
      <c r="D177" s="23">
        <v>9061</v>
      </c>
      <c r="E177" s="10">
        <f t="shared" si="22"/>
        <v>9061</v>
      </c>
    </row>
    <row r="178" spans="1:9" x14ac:dyDescent="0.25">
      <c r="A178" s="2" t="s">
        <v>56</v>
      </c>
      <c r="B178" s="31" t="s">
        <v>121</v>
      </c>
      <c r="C178" s="32"/>
      <c r="D178" s="23">
        <v>15352</v>
      </c>
      <c r="E178" s="10">
        <f t="shared" si="22"/>
        <v>15352</v>
      </c>
      <c r="F178" s="2">
        <f>+E178</f>
        <v>15352</v>
      </c>
    </row>
    <row r="179" spans="1:9" x14ac:dyDescent="0.25">
      <c r="B179" s="29" t="s">
        <v>41</v>
      </c>
      <c r="C179" s="30"/>
      <c r="D179" s="23">
        <v>260611</v>
      </c>
      <c r="E179" s="10">
        <f t="shared" si="22"/>
        <v>260611</v>
      </c>
    </row>
    <row r="180" spans="1:9" x14ac:dyDescent="0.25">
      <c r="B180" s="29" t="s">
        <v>42</v>
      </c>
      <c r="C180" s="30"/>
      <c r="D180" s="23">
        <v>0</v>
      </c>
      <c r="E180" s="10">
        <f t="shared" si="22"/>
        <v>0</v>
      </c>
    </row>
    <row r="181" spans="1:9" x14ac:dyDescent="0.25">
      <c r="B181" s="29" t="s">
        <v>43</v>
      </c>
      <c r="C181" s="30"/>
      <c r="D181" s="23">
        <v>919</v>
      </c>
      <c r="E181" s="10">
        <f t="shared" si="22"/>
        <v>919</v>
      </c>
    </row>
    <row r="182" spans="1:9" ht="13.8" thickBot="1" x14ac:dyDescent="0.3">
      <c r="B182" s="29" t="s">
        <v>53</v>
      </c>
      <c r="C182" s="30"/>
      <c r="D182" s="7">
        <f>SUM(D179:D181)</f>
        <v>261530</v>
      </c>
      <c r="E182" s="6">
        <f t="shared" si="22"/>
        <v>261530</v>
      </c>
    </row>
    <row r="183" spans="1:9" x14ac:dyDescent="0.25">
      <c r="B183" s="29" t="s">
        <v>2</v>
      </c>
      <c r="C183" s="30"/>
      <c r="D183" s="3">
        <f>SUM(D168:D178)+D182</f>
        <v>978880</v>
      </c>
      <c r="E183" s="3">
        <f>SUM(E168:E178)+E182</f>
        <v>978880</v>
      </c>
    </row>
    <row r="185" spans="1:9" x14ac:dyDescent="0.25">
      <c r="A185" s="3" t="s">
        <v>33</v>
      </c>
      <c r="B185" s="3"/>
      <c r="C185" s="3"/>
      <c r="D185" s="3"/>
      <c r="E185" s="3"/>
    </row>
    <row r="186" spans="1:9" x14ac:dyDescent="0.25">
      <c r="B186" s="3"/>
      <c r="C186" s="3"/>
      <c r="D186" s="3"/>
      <c r="E186" s="3"/>
    </row>
    <row r="187" spans="1:9" x14ac:dyDescent="0.25">
      <c r="A187" s="3"/>
      <c r="B187" s="12" t="s">
        <v>21</v>
      </c>
      <c r="C187" s="12" t="s">
        <v>21</v>
      </c>
      <c r="D187" s="12" t="s">
        <v>21</v>
      </c>
      <c r="E187" s="15"/>
      <c r="F187" s="15"/>
      <c r="G187" s="15"/>
      <c r="H187" s="12" t="s">
        <v>1</v>
      </c>
      <c r="I187" s="12"/>
    </row>
    <row r="188" spans="1:9" x14ac:dyDescent="0.25">
      <c r="A188" s="3" t="s">
        <v>0</v>
      </c>
      <c r="B188" s="13" t="s">
        <v>122</v>
      </c>
      <c r="C188" s="13" t="s">
        <v>122</v>
      </c>
      <c r="D188" s="13" t="s">
        <v>122</v>
      </c>
      <c r="E188" s="13" t="s">
        <v>41</v>
      </c>
      <c r="F188" s="13" t="s">
        <v>42</v>
      </c>
      <c r="G188" s="13" t="s">
        <v>43</v>
      </c>
      <c r="H188" s="13" t="s">
        <v>44</v>
      </c>
      <c r="I188" s="13" t="s">
        <v>2</v>
      </c>
    </row>
    <row r="189" spans="1:9" x14ac:dyDescent="0.25">
      <c r="A189" s="3"/>
      <c r="B189" s="9" t="s">
        <v>58</v>
      </c>
      <c r="C189" s="9" t="s">
        <v>54</v>
      </c>
      <c r="D189" s="9" t="s">
        <v>56</v>
      </c>
      <c r="E189" s="9"/>
      <c r="F189" s="9"/>
      <c r="G189" s="9"/>
      <c r="H189" s="9"/>
      <c r="I189" s="9"/>
    </row>
    <row r="190" spans="1:9" x14ac:dyDescent="0.25">
      <c r="A190" s="3" t="s">
        <v>34</v>
      </c>
      <c r="B190" s="23">
        <v>111458</v>
      </c>
      <c r="C190" s="23">
        <v>10774</v>
      </c>
      <c r="D190" s="23">
        <v>3028</v>
      </c>
      <c r="E190" s="23">
        <v>15683</v>
      </c>
      <c r="F190" s="23">
        <v>0</v>
      </c>
      <c r="G190" s="23">
        <v>284</v>
      </c>
      <c r="H190" s="23">
        <f>SUM(E190:G190)</f>
        <v>15967</v>
      </c>
      <c r="I190" s="3">
        <f>SUM(B190:D190)+H190</f>
        <v>141227</v>
      </c>
    </row>
    <row r="191" spans="1:9" x14ac:dyDescent="0.25">
      <c r="A191" s="3"/>
    </row>
    <row r="192" spans="1:9" x14ac:dyDescent="0.25">
      <c r="A192" s="2" t="s">
        <v>3</v>
      </c>
      <c r="B192" s="2">
        <f>+B190+C190+D190</f>
        <v>125260</v>
      </c>
    </row>
    <row r="193" spans="2:2" x14ac:dyDescent="0.25">
      <c r="B193" s="26" t="s">
        <v>124</v>
      </c>
    </row>
  </sheetData>
  <mergeCells count="93">
    <mergeCell ref="B21:C21"/>
    <mergeCell ref="B22:C22"/>
    <mergeCell ref="B26:C26"/>
    <mergeCell ref="B27:C27"/>
    <mergeCell ref="B87:C87"/>
    <mergeCell ref="A1:M1"/>
    <mergeCell ref="B135:C135"/>
    <mergeCell ref="B109:C109"/>
    <mergeCell ref="B96:C96"/>
    <mergeCell ref="B97:C97"/>
    <mergeCell ref="B98:C98"/>
    <mergeCell ref="B25:C25"/>
    <mergeCell ref="B95:C95"/>
    <mergeCell ref="B102:C102"/>
    <mergeCell ref="B89:C89"/>
    <mergeCell ref="B18:C18"/>
    <mergeCell ref="B19:C19"/>
    <mergeCell ref="B20:C20"/>
    <mergeCell ref="B15:C15"/>
    <mergeCell ref="B16:C16"/>
    <mergeCell ref="B17:C17"/>
    <mergeCell ref="B90:C90"/>
    <mergeCell ref="B108:C108"/>
    <mergeCell ref="B23:C23"/>
    <mergeCell ref="B24:C24"/>
    <mergeCell ref="B28:C28"/>
    <mergeCell ref="B29:C29"/>
    <mergeCell ref="B30:C30"/>
    <mergeCell ref="B91:C91"/>
    <mergeCell ref="B92:C92"/>
    <mergeCell ref="B103:C103"/>
    <mergeCell ref="B88:C88"/>
    <mergeCell ref="B93:C93"/>
    <mergeCell ref="B94:C94"/>
    <mergeCell ref="B107:C107"/>
    <mergeCell ref="B136:C136"/>
    <mergeCell ref="B99:C99"/>
    <mergeCell ref="B100:C100"/>
    <mergeCell ref="B101:C101"/>
    <mergeCell ref="B167:C167"/>
    <mergeCell ref="B110:C110"/>
    <mergeCell ref="B111:C111"/>
    <mergeCell ref="B112:C112"/>
    <mergeCell ref="B113:C113"/>
    <mergeCell ref="B114:C114"/>
    <mergeCell ref="B115:C115"/>
    <mergeCell ref="B144:C144"/>
    <mergeCell ref="B105:C105"/>
    <mergeCell ref="B106:C106"/>
    <mergeCell ref="B104:C104"/>
    <mergeCell ref="B154:C154"/>
    <mergeCell ref="B155:C155"/>
    <mergeCell ref="B147:C147"/>
    <mergeCell ref="B145:C145"/>
    <mergeCell ref="B153:C153"/>
    <mergeCell ref="B137:C137"/>
    <mergeCell ref="B146:C146"/>
    <mergeCell ref="B142:C142"/>
    <mergeCell ref="B148:C148"/>
    <mergeCell ref="B149:C149"/>
    <mergeCell ref="B150:C150"/>
    <mergeCell ref="B151:C151"/>
    <mergeCell ref="B140:C140"/>
    <mergeCell ref="B141:C141"/>
    <mergeCell ref="B143:C143"/>
    <mergeCell ref="B170:C170"/>
    <mergeCell ref="B171:C171"/>
    <mergeCell ref="B116:C116"/>
    <mergeCell ref="B157:C157"/>
    <mergeCell ref="B160:C160"/>
    <mergeCell ref="B161:C161"/>
    <mergeCell ref="B162:C162"/>
    <mergeCell ref="B163:C163"/>
    <mergeCell ref="B158:C158"/>
    <mergeCell ref="B159:C159"/>
    <mergeCell ref="B169:C169"/>
    <mergeCell ref="B138:C138"/>
    <mergeCell ref="B139:C139"/>
    <mergeCell ref="B152:C152"/>
    <mergeCell ref="B168:C168"/>
    <mergeCell ref="B156:C156"/>
    <mergeCell ref="B177:C177"/>
    <mergeCell ref="B176:C176"/>
    <mergeCell ref="B178:C178"/>
    <mergeCell ref="B173:C173"/>
    <mergeCell ref="B172:C172"/>
    <mergeCell ref="B174:C174"/>
    <mergeCell ref="B175:C175"/>
    <mergeCell ref="B179:C179"/>
    <mergeCell ref="B180:C180"/>
    <mergeCell ref="B181:C181"/>
    <mergeCell ref="B182:C182"/>
    <mergeCell ref="B183:C183"/>
  </mergeCells>
  <phoneticPr fontId="1" type="noConversion"/>
  <printOptions horizontalCentered="1"/>
  <pageMargins left="0" right="0" top="0.25" bottom="0.25" header="0.25" footer="0.25"/>
  <pageSetup paperSize="5" scale="90" orientation="landscape" r:id="rId1"/>
  <headerFooter alignWithMargins="0">
    <oddFooter>&amp;RPage &amp;P of &amp;N</oddFooter>
  </headerFooter>
  <rowBreaks count="4" manualBreakCount="4">
    <brk id="46" max="16383" man="1"/>
    <brk id="82" max="16383" man="1"/>
    <brk id="130" max="16383" man="1"/>
    <brk id="163" max="16383" man="1"/>
  </rowBreaks>
  <ignoredErrors>
    <ignoredError sqref="E163 D163 G8:H8 D30 D116 E116 F116 G116 H116 I116 J116 K1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JD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Joyce Cornell</cp:lastModifiedBy>
  <cp:lastPrinted>2015-03-03T20:01:41Z</cp:lastPrinted>
  <dcterms:created xsi:type="dcterms:W3CDTF">2008-10-28T18:22:21Z</dcterms:created>
  <dcterms:modified xsi:type="dcterms:W3CDTF">2016-12-21T17:10:15Z</dcterms:modified>
</cp:coreProperties>
</file>