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F:\John Conklin\2014\"/>
    </mc:Choice>
  </mc:AlternateContent>
  <bookViews>
    <workbookView xWindow="360" yWindow="90" windowWidth="11340" windowHeight="6795"/>
  </bookViews>
  <sheets>
    <sheet name="CD" sheetId="3" r:id="rId1"/>
  </sheets>
  <calcPr calcId="152511"/>
</workbook>
</file>

<file path=xl/calcChain.xml><?xml version="1.0" encoding="utf-8"?>
<calcChain xmlns="http://schemas.openxmlformats.org/spreadsheetml/2006/main">
  <c r="B139" i="3" l="1"/>
  <c r="K188" i="3" l="1"/>
  <c r="L188" i="3" s="1"/>
  <c r="J177" i="3" l="1"/>
  <c r="G49" i="3" l="1"/>
  <c r="H49" i="3" s="1"/>
  <c r="K40" i="3"/>
  <c r="L40" i="3" s="1"/>
  <c r="J28" i="3"/>
  <c r="K28" i="3" s="1"/>
  <c r="J17" i="3"/>
  <c r="K17" i="3" s="1"/>
  <c r="J330" i="3" l="1"/>
  <c r="I315" i="3"/>
  <c r="J294" i="3" l="1"/>
  <c r="K294" i="3" s="1"/>
  <c r="J209" i="3" l="1"/>
  <c r="K209" i="3" s="1"/>
  <c r="K190" i="3"/>
  <c r="L190" i="3" s="1"/>
  <c r="J207" i="3"/>
  <c r="K207" i="3" s="1"/>
  <c r="K330" i="3"/>
  <c r="J315" i="3"/>
  <c r="J333" i="3"/>
  <c r="K333" i="3" s="1"/>
  <c r="K282" i="3"/>
  <c r="G259" i="3" l="1"/>
  <c r="H259" i="3" s="1"/>
  <c r="J329" i="3"/>
  <c r="K329" i="3" s="1"/>
  <c r="K242" i="3"/>
  <c r="L242" i="3" s="1"/>
  <c r="J332" i="3"/>
  <c r="K332" i="3" s="1"/>
  <c r="I316" i="3"/>
  <c r="J316" i="3" s="1"/>
  <c r="J223" i="3"/>
  <c r="K223" i="3" s="1"/>
  <c r="J210" i="3"/>
  <c r="K210" i="3" s="1"/>
  <c r="J203" i="3"/>
  <c r="K203" i="3" s="1"/>
  <c r="K191" i="3"/>
  <c r="L191" i="3" s="1"/>
  <c r="I178" i="3"/>
  <c r="J178" i="3" s="1"/>
  <c r="G167" i="3"/>
  <c r="H167" i="3" s="1"/>
  <c r="K235" i="3"/>
  <c r="K240" i="3"/>
  <c r="L240" i="3" s="1"/>
  <c r="J274" i="3"/>
  <c r="K274" i="3" s="1"/>
  <c r="J276" i="3"/>
  <c r="K276" i="3" s="1"/>
  <c r="J296" i="3"/>
  <c r="K296" i="3" s="1"/>
  <c r="G262" i="3"/>
  <c r="H262" i="3" s="1"/>
  <c r="G260" i="3"/>
  <c r="H260" i="3" s="1"/>
  <c r="J208" i="3"/>
  <c r="K208" i="3" s="1"/>
  <c r="J331" i="3"/>
  <c r="K331" i="3" s="1"/>
  <c r="I306" i="3"/>
  <c r="J306" i="3" s="1"/>
  <c r="J279" i="3"/>
  <c r="K279" i="3" s="1"/>
  <c r="G261" i="3"/>
  <c r="H261" i="3" s="1"/>
  <c r="K245" i="3"/>
  <c r="L245" i="3" s="1"/>
  <c r="J202" i="3"/>
  <c r="K202" i="3" s="1"/>
  <c r="J224" i="3"/>
  <c r="K224" i="3" s="1"/>
  <c r="J211" i="3"/>
  <c r="K211" i="3" s="1"/>
  <c r="J273" i="3"/>
  <c r="K273" i="3" s="1"/>
  <c r="J222" i="3"/>
  <c r="K222" i="3" s="1"/>
  <c r="J280" i="3"/>
  <c r="K280" i="3" s="1"/>
  <c r="J295" i="3"/>
  <c r="K295" i="3" s="1"/>
  <c r="J278" i="3"/>
  <c r="K278" i="3" s="1"/>
  <c r="K246" i="3"/>
  <c r="L246" i="3" s="1"/>
  <c r="J225" i="3"/>
  <c r="K225" i="3" s="1"/>
  <c r="K189" i="3"/>
  <c r="L189" i="3" s="1"/>
  <c r="J283" i="3"/>
  <c r="K283" i="3" s="1"/>
  <c r="G263" i="3"/>
  <c r="H263" i="3" s="1"/>
  <c r="J327" i="3"/>
  <c r="K327" i="3" s="1"/>
  <c r="J293" i="3"/>
  <c r="K293" i="3" s="1"/>
  <c r="J201" i="3"/>
  <c r="K201" i="3" s="1"/>
  <c r="L235" i="3"/>
  <c r="K244" i="3"/>
  <c r="L244" i="3" s="1"/>
  <c r="J275" i="3"/>
  <c r="K275" i="3" s="1"/>
  <c r="K236" i="3"/>
  <c r="L236" i="3" s="1"/>
  <c r="J205" i="3"/>
  <c r="K205" i="3" s="1"/>
  <c r="K241" i="3"/>
  <c r="L241" i="3" s="1"/>
  <c r="J221" i="3"/>
  <c r="K221" i="3" s="1"/>
  <c r="J30" i="3"/>
  <c r="K30" i="3" s="1"/>
  <c r="J18" i="3"/>
  <c r="K18" i="3" s="1"/>
  <c r="J8" i="3"/>
  <c r="K8" i="3" s="1"/>
  <c r="J281" i="3"/>
  <c r="K281" i="3" s="1"/>
  <c r="J326" i="3"/>
  <c r="K326" i="3" s="1"/>
  <c r="J328" i="3"/>
  <c r="K328" i="3" s="1"/>
  <c r="K237" i="3"/>
  <c r="L237" i="3" s="1"/>
  <c r="K238" i="3"/>
  <c r="L238" i="3" s="1"/>
  <c r="J206" i="3"/>
  <c r="K206" i="3" s="1"/>
  <c r="G256" i="3"/>
  <c r="H256" i="3" s="1"/>
  <c r="K239" i="3"/>
  <c r="L239" i="3" s="1"/>
  <c r="G258" i="3"/>
  <c r="H258" i="3" s="1"/>
  <c r="K243" i="3"/>
  <c r="L243" i="3" s="1"/>
  <c r="J204" i="3"/>
  <c r="K204" i="3" s="1"/>
  <c r="C308" i="3"/>
  <c r="B308" i="3"/>
  <c r="F247" i="3"/>
  <c r="F192" i="3"/>
  <c r="F168" i="3"/>
  <c r="E168" i="3"/>
  <c r="D168" i="3"/>
  <c r="C168" i="3"/>
  <c r="B168" i="3"/>
  <c r="E159" i="3"/>
  <c r="C159" i="3"/>
  <c r="B159" i="3"/>
  <c r="E126" i="3"/>
  <c r="D126" i="3"/>
  <c r="F114" i="3"/>
  <c r="E114" i="3"/>
  <c r="J114" i="3"/>
  <c r="I114" i="3"/>
  <c r="H114" i="3"/>
  <c r="G114" i="3"/>
  <c r="G116" i="3" s="1"/>
  <c r="D114" i="3"/>
  <c r="C114" i="3"/>
  <c r="B114" i="3"/>
  <c r="K113" i="3"/>
  <c r="L113" i="3" s="1"/>
  <c r="K112" i="3"/>
  <c r="L112" i="3" s="1"/>
  <c r="H103" i="3"/>
  <c r="G103" i="3"/>
  <c r="F103" i="3"/>
  <c r="E103" i="3"/>
  <c r="E105" i="3" s="1"/>
  <c r="D103" i="3"/>
  <c r="C103" i="3"/>
  <c r="C105" i="3" s="1"/>
  <c r="B103" i="3"/>
  <c r="I102" i="3"/>
  <c r="J102" i="3" s="1"/>
  <c r="C94" i="3"/>
  <c r="B94" i="3"/>
  <c r="I70" i="3"/>
  <c r="J70" i="3" s="1"/>
  <c r="B62" i="3"/>
  <c r="C42" i="3"/>
  <c r="B42" i="3"/>
  <c r="I31" i="3"/>
  <c r="H31" i="3"/>
  <c r="G31" i="3"/>
  <c r="F31" i="3"/>
  <c r="E31" i="3"/>
  <c r="D31" i="3"/>
  <c r="C31" i="3"/>
  <c r="B31" i="3"/>
  <c r="J29" i="3"/>
  <c r="K29" i="3" s="1"/>
  <c r="C10" i="3"/>
  <c r="B10" i="3"/>
  <c r="D192" i="3"/>
  <c r="H146" i="3"/>
  <c r="I146" i="3" s="1"/>
  <c r="H135" i="3"/>
  <c r="I135" i="3" s="1"/>
  <c r="I69" i="3"/>
  <c r="J69" i="3" s="1"/>
  <c r="I334" i="3"/>
  <c r="H334" i="3"/>
  <c r="H317" i="3"/>
  <c r="G317" i="3"/>
  <c r="B297" i="3"/>
  <c r="C297" i="3"/>
  <c r="D297" i="3"/>
  <c r="E297" i="3"/>
  <c r="F297" i="3"/>
  <c r="I297" i="3"/>
  <c r="H297" i="3"/>
  <c r="B284" i="3"/>
  <c r="C284" i="3"/>
  <c r="D284" i="3"/>
  <c r="E284" i="3"/>
  <c r="F284" i="3"/>
  <c r="I284" i="3"/>
  <c r="H284" i="3"/>
  <c r="B264" i="3"/>
  <c r="C264" i="3"/>
  <c r="G257" i="3"/>
  <c r="H257" i="3" s="1"/>
  <c r="F264" i="3"/>
  <c r="E264" i="3"/>
  <c r="B247" i="3"/>
  <c r="C247" i="3"/>
  <c r="D247" i="3"/>
  <c r="E247" i="3"/>
  <c r="G247" i="3"/>
  <c r="G249" i="3" s="1"/>
  <c r="J247" i="3"/>
  <c r="I247" i="3"/>
  <c r="B226" i="3"/>
  <c r="C226" i="3"/>
  <c r="D226" i="3"/>
  <c r="C228" i="3" s="1"/>
  <c r="E226" i="3"/>
  <c r="F226" i="3"/>
  <c r="I226" i="3"/>
  <c r="H226" i="3"/>
  <c r="B212" i="3"/>
  <c r="C212" i="3"/>
  <c r="D212" i="3"/>
  <c r="E212" i="3"/>
  <c r="F212" i="3"/>
  <c r="I212" i="3"/>
  <c r="H212" i="3"/>
  <c r="B192" i="3"/>
  <c r="C192" i="3"/>
  <c r="E192" i="3"/>
  <c r="G192" i="3"/>
  <c r="G194" i="3" s="1"/>
  <c r="J192" i="3"/>
  <c r="I192" i="3"/>
  <c r="B179" i="3"/>
  <c r="C179" i="3"/>
  <c r="D179" i="3"/>
  <c r="E179" i="3"/>
  <c r="H179" i="3"/>
  <c r="G179" i="3"/>
  <c r="G166" i="3"/>
  <c r="H166" i="3" s="1"/>
  <c r="I157" i="3"/>
  <c r="J157" i="3" s="1"/>
  <c r="H147" i="3"/>
  <c r="I147" i="3" s="1"/>
  <c r="G148" i="3"/>
  <c r="F148" i="3"/>
  <c r="H136" i="3"/>
  <c r="H137" i="3" s="1"/>
  <c r="G137" i="3"/>
  <c r="F137" i="3"/>
  <c r="J125" i="3"/>
  <c r="K125" i="3" s="1"/>
  <c r="J124" i="3"/>
  <c r="K124" i="3" s="1"/>
  <c r="J123" i="3"/>
  <c r="K123" i="3" s="1"/>
  <c r="I126" i="3"/>
  <c r="H126" i="3"/>
  <c r="I101" i="3"/>
  <c r="J101" i="3" s="1"/>
  <c r="H92" i="3"/>
  <c r="I92" i="3" s="1"/>
  <c r="H82" i="3"/>
  <c r="I82" i="3" s="1"/>
  <c r="H81" i="3"/>
  <c r="I81" i="3" s="1"/>
  <c r="G83" i="3"/>
  <c r="F83" i="3"/>
  <c r="I71" i="3"/>
  <c r="J71" i="3" s="1"/>
  <c r="H72" i="3"/>
  <c r="G72" i="3"/>
  <c r="G60" i="3"/>
  <c r="H60" i="3" s="1"/>
  <c r="B51" i="3"/>
  <c r="B53" i="3" s="1"/>
  <c r="C51" i="3"/>
  <c r="C53" i="3" s="1"/>
  <c r="G50" i="3"/>
  <c r="H50" i="3" s="1"/>
  <c r="F51" i="3"/>
  <c r="E51" i="3"/>
  <c r="B19" i="3"/>
  <c r="B21" i="3" s="1"/>
  <c r="C19" i="3"/>
  <c r="D19" i="3"/>
  <c r="E19" i="3"/>
  <c r="F19" i="3"/>
  <c r="F21" i="3" s="1"/>
  <c r="I19" i="3"/>
  <c r="H19" i="3"/>
  <c r="G334" i="3"/>
  <c r="F334" i="3"/>
  <c r="E334" i="3"/>
  <c r="D334" i="3"/>
  <c r="C334" i="3"/>
  <c r="B334" i="3"/>
  <c r="F317" i="3"/>
  <c r="E317" i="3"/>
  <c r="D317" i="3"/>
  <c r="C317" i="3"/>
  <c r="C319" i="3" s="1"/>
  <c r="B317" i="3"/>
  <c r="G297" i="3"/>
  <c r="G284" i="3"/>
  <c r="D264" i="3"/>
  <c r="H247" i="3"/>
  <c r="G226" i="3"/>
  <c r="G212" i="3"/>
  <c r="H192" i="3"/>
  <c r="F179" i="3"/>
  <c r="E148" i="3"/>
  <c r="E137" i="3"/>
  <c r="G126" i="3"/>
  <c r="E83" i="3"/>
  <c r="F72" i="3"/>
  <c r="D51" i="3"/>
  <c r="G19" i="3"/>
  <c r="D148" i="3"/>
  <c r="C148" i="3"/>
  <c r="C150" i="3" s="1"/>
  <c r="B148" i="3"/>
  <c r="B150" i="3" s="1"/>
  <c r="D137" i="3"/>
  <c r="D139" i="3" s="1"/>
  <c r="C137" i="3"/>
  <c r="B137" i="3"/>
  <c r="F126" i="3"/>
  <c r="C126" i="3"/>
  <c r="B126" i="3"/>
  <c r="D83" i="3"/>
  <c r="C83" i="3"/>
  <c r="C85" i="3" s="1"/>
  <c r="B83" i="3"/>
  <c r="E72" i="3"/>
  <c r="D72" i="3"/>
  <c r="D74" i="3" s="1"/>
  <c r="C72" i="3"/>
  <c r="C74" i="3" s="1"/>
  <c r="B72" i="3"/>
  <c r="J334" i="3"/>
  <c r="J31" i="3"/>
  <c r="B105" i="3"/>
  <c r="J212" i="3"/>
  <c r="B33" i="3"/>
  <c r="K192" i="3"/>
  <c r="H148" i="3"/>
  <c r="J226" i="3"/>
  <c r="I179" i="3"/>
  <c r="I317" i="3"/>
  <c r="B181" i="3"/>
  <c r="I136" i="3"/>
  <c r="I72" i="3" l="1"/>
  <c r="J72" i="3" s="1"/>
  <c r="K247" i="3"/>
  <c r="C299" i="3"/>
  <c r="B319" i="3"/>
  <c r="C21" i="3"/>
  <c r="B249" i="3"/>
  <c r="B299" i="3"/>
  <c r="C116" i="3"/>
  <c r="G168" i="3"/>
  <c r="H168" i="3" s="1"/>
  <c r="G264" i="3"/>
  <c r="H264" i="3" s="1"/>
  <c r="J179" i="3"/>
  <c r="K31" i="3"/>
  <c r="B128" i="3"/>
  <c r="C33" i="3"/>
  <c r="K226" i="3"/>
  <c r="J19" i="3"/>
  <c r="K19" i="3" s="1"/>
  <c r="J297" i="3"/>
  <c r="K297" i="3" s="1"/>
  <c r="B74" i="3"/>
  <c r="B116" i="3"/>
  <c r="B170" i="3"/>
  <c r="C181" i="3"/>
  <c r="B228" i="3"/>
  <c r="C249" i="3"/>
  <c r="C194" i="3"/>
  <c r="G51" i="3"/>
  <c r="H51" i="3" s="1"/>
  <c r="J317" i="3"/>
  <c r="I148" i="3"/>
  <c r="B266" i="3"/>
  <c r="L247" i="3"/>
  <c r="J284" i="3"/>
  <c r="K284" i="3" s="1"/>
  <c r="L192" i="3"/>
  <c r="K114" i="3"/>
  <c r="L114" i="3" s="1"/>
  <c r="B85" i="3"/>
  <c r="H83" i="3"/>
  <c r="I83" i="3" s="1"/>
  <c r="B194" i="3"/>
  <c r="B214" i="3"/>
  <c r="C214" i="3"/>
  <c r="C128" i="3"/>
  <c r="K334" i="3"/>
  <c r="I137" i="3"/>
  <c r="K212" i="3"/>
  <c r="B336" i="3"/>
  <c r="C336" i="3"/>
  <c r="B286" i="3"/>
  <c r="C286" i="3"/>
  <c r="I103" i="3"/>
  <c r="J103" i="3" s="1"/>
  <c r="J126" i="3"/>
  <c r="K126" i="3" s="1"/>
</calcChain>
</file>

<file path=xl/sharedStrings.xml><?xml version="1.0" encoding="utf-8"?>
<sst xmlns="http://schemas.openxmlformats.org/spreadsheetml/2006/main" count="702" uniqueCount="225">
  <si>
    <t>County</t>
  </si>
  <si>
    <t>BVS</t>
  </si>
  <si>
    <t>Total</t>
  </si>
  <si>
    <t>RECAP</t>
  </si>
  <si>
    <t>Brian</t>
  </si>
  <si>
    <t>Washington</t>
  </si>
  <si>
    <t>1st  CONGRESSIONAL DISTRICT</t>
  </si>
  <si>
    <t>Timothy H.</t>
  </si>
  <si>
    <t>Bishop</t>
  </si>
  <si>
    <t>Part of Suffolk</t>
  </si>
  <si>
    <t>Albany</t>
  </si>
  <si>
    <t>Columbia</t>
  </si>
  <si>
    <t>Greene</t>
  </si>
  <si>
    <t>Schoharie</t>
  </si>
  <si>
    <t>Sullivan</t>
  </si>
  <si>
    <t>Ulster</t>
  </si>
  <si>
    <t>Clinton</t>
  </si>
  <si>
    <t>Essex</t>
  </si>
  <si>
    <t>Franklin</t>
  </si>
  <si>
    <t>Fulton</t>
  </si>
  <si>
    <t>Hamilton</t>
  </si>
  <si>
    <t>Schenectady</t>
  </si>
  <si>
    <t>St. Lawrence</t>
  </si>
  <si>
    <t>Warren</t>
  </si>
  <si>
    <t>Jefferson</t>
  </si>
  <si>
    <t>Lewis</t>
  </si>
  <si>
    <t>Onondaga</t>
  </si>
  <si>
    <t>Livingston</t>
  </si>
  <si>
    <t>Seneca</t>
  </si>
  <si>
    <t>Steuben</t>
  </si>
  <si>
    <t>Wayne</t>
  </si>
  <si>
    <t>Yates</t>
  </si>
  <si>
    <t>Allegany</t>
  </si>
  <si>
    <t>Cattaraugus</t>
  </si>
  <si>
    <t>Chautauqua</t>
  </si>
  <si>
    <t>Genesee</t>
  </si>
  <si>
    <t>Orleans</t>
  </si>
  <si>
    <t>Wyoming</t>
  </si>
  <si>
    <t>Richmond</t>
  </si>
  <si>
    <t>2nd  CONGRESSIONAL DISTRICT</t>
  </si>
  <si>
    <t>Steve J.</t>
  </si>
  <si>
    <t>Israel</t>
  </si>
  <si>
    <t>Part of Nassau</t>
  </si>
  <si>
    <t>3rd  CONGRESSIONAL DISTRICT</t>
  </si>
  <si>
    <t>Peter T.</t>
  </si>
  <si>
    <t>King</t>
  </si>
  <si>
    <t>4th  CONGRESSIONAL DISTRICT</t>
  </si>
  <si>
    <t>5th  CONGRESSIONAL DISTRICT</t>
  </si>
  <si>
    <t>Elizabeth</t>
  </si>
  <si>
    <t>Part of Queens</t>
  </si>
  <si>
    <t>6th  CONGRESSIONAL DISTRICT</t>
  </si>
  <si>
    <t>Gregory W.</t>
  </si>
  <si>
    <t>Meeks</t>
  </si>
  <si>
    <t>7th  CONGRESSIONAL DISTRICT</t>
  </si>
  <si>
    <t>Joseph</t>
  </si>
  <si>
    <t>Crowley</t>
  </si>
  <si>
    <t>Part of Bronx</t>
  </si>
  <si>
    <t>8th  CONGRESSIONAL DISTRICT</t>
  </si>
  <si>
    <t>Jerrold L.</t>
  </si>
  <si>
    <t>Nadler</t>
  </si>
  <si>
    <t>Part of Kings</t>
  </si>
  <si>
    <t>Part of New York</t>
  </si>
  <si>
    <t>9th  CONGRESSIONAL DISTRICT</t>
  </si>
  <si>
    <t>10th  CONGRESSIONAL DISTRICT</t>
  </si>
  <si>
    <t>11th  CONGRESSIONAL DISTRICT</t>
  </si>
  <si>
    <t>Yvette D.</t>
  </si>
  <si>
    <t>Clarke</t>
  </si>
  <si>
    <t>12th  CONGRESSIONAL DISTRICT</t>
  </si>
  <si>
    <t>Nydia M.</t>
  </si>
  <si>
    <t>Velazquez</t>
  </si>
  <si>
    <t>13th  CONGRESSIONAL DISTRICT</t>
  </si>
  <si>
    <t>14th  CONGRESSIONAL DISTRICT</t>
  </si>
  <si>
    <t>Carolyn B.</t>
  </si>
  <si>
    <t>Maloney</t>
  </si>
  <si>
    <t>15th  CONGRESSIONAL DISTRICT</t>
  </si>
  <si>
    <t>Charles B.</t>
  </si>
  <si>
    <t>Rangel</t>
  </si>
  <si>
    <t>16th  CONGRESSIONAL DISTRICT</t>
  </si>
  <si>
    <t>Jose E.</t>
  </si>
  <si>
    <t>Serrano</t>
  </si>
  <si>
    <t>17th  CONGRESSIONAL DISTRICT</t>
  </si>
  <si>
    <t>Eliot L.</t>
  </si>
  <si>
    <t>Engel</t>
  </si>
  <si>
    <t>Part of Westchester</t>
  </si>
  <si>
    <t>18th  CONGRESSIONAL DISTRICT</t>
  </si>
  <si>
    <t>Nita M.</t>
  </si>
  <si>
    <t>Lowey</t>
  </si>
  <si>
    <t>19th  CONGRESSIONAL DISTRICT</t>
  </si>
  <si>
    <t>Part of Dutchess</t>
  </si>
  <si>
    <t>Putnam</t>
  </si>
  <si>
    <t>20th  CONGRESSIONAL DISTRICT</t>
  </si>
  <si>
    <t>Part of Rensselaer</t>
  </si>
  <si>
    <t>Part of Saratoga</t>
  </si>
  <si>
    <t>21st  CONGRESSIONAL DISTRICT</t>
  </si>
  <si>
    <t>Paul D.</t>
  </si>
  <si>
    <t>Tonko</t>
  </si>
  <si>
    <t>22nd  CONGRESSIONAL DISTRICT</t>
  </si>
  <si>
    <t>Part of Broome</t>
  </si>
  <si>
    <t>Part of Tioga</t>
  </si>
  <si>
    <t>23rd  CONGRESSIONAL DISTRICT</t>
  </si>
  <si>
    <t>Madison</t>
  </si>
  <si>
    <t>24th  CONGRESSIONAL DISTRICT</t>
  </si>
  <si>
    <t>Richard L.</t>
  </si>
  <si>
    <t>Hanna</t>
  </si>
  <si>
    <t>Part of Ontario</t>
  </si>
  <si>
    <t>Chenango</t>
  </si>
  <si>
    <t>Cortland</t>
  </si>
  <si>
    <t>25th  CONGRESSIONAL DISTRICT</t>
  </si>
  <si>
    <t>Daniel B.</t>
  </si>
  <si>
    <t>Maffei</t>
  </si>
  <si>
    <t>Part of Monroe</t>
  </si>
  <si>
    <t>26th  CONGRESSIONAL DISTRICT</t>
  </si>
  <si>
    <t>Part of Erie</t>
  </si>
  <si>
    <t>Part of Niagara</t>
  </si>
  <si>
    <t>27th  CONGRESSIONAL DISTRICT</t>
  </si>
  <si>
    <t>Daniel J.</t>
  </si>
  <si>
    <t>Higgins</t>
  </si>
  <si>
    <t>Louise M.</t>
  </si>
  <si>
    <t>Slaughter</t>
  </si>
  <si>
    <t>Chemung</t>
  </si>
  <si>
    <t>Schuyler</t>
  </si>
  <si>
    <t>Michael J.</t>
  </si>
  <si>
    <t>Blank</t>
  </si>
  <si>
    <t>Void</t>
  </si>
  <si>
    <t>Scattering</t>
  </si>
  <si>
    <t>Subtotal</t>
  </si>
  <si>
    <t>Rockland</t>
  </si>
  <si>
    <t>Delaware</t>
  </si>
  <si>
    <t>Otsego</t>
  </si>
  <si>
    <t>Thomas W.</t>
  </si>
  <si>
    <t>Michael G.</t>
  </si>
  <si>
    <t>William</t>
  </si>
  <si>
    <t>Matthew J.</t>
  </si>
  <si>
    <t>O'Donnell</t>
  </si>
  <si>
    <t>Part of Oswego</t>
  </si>
  <si>
    <t>Tompkins</t>
  </si>
  <si>
    <t>REP</t>
  </si>
  <si>
    <t>IND</t>
  </si>
  <si>
    <t>CON</t>
  </si>
  <si>
    <t>WOR</t>
  </si>
  <si>
    <t>DEM</t>
  </si>
  <si>
    <t>TRP</t>
  </si>
  <si>
    <t>Orange</t>
  </si>
  <si>
    <t>Grimm</t>
  </si>
  <si>
    <t>Nan</t>
  </si>
  <si>
    <t>Hayworth</t>
  </si>
  <si>
    <t>Christopher P.</t>
  </si>
  <si>
    <t>Gibson</t>
  </si>
  <si>
    <t>Reed, II</t>
  </si>
  <si>
    <t>GRE</t>
  </si>
  <si>
    <t>Oneida</t>
  </si>
  <si>
    <t>Daniel</t>
  </si>
  <si>
    <t>Collins</t>
  </si>
  <si>
    <t>Kathleen A.</t>
  </si>
  <si>
    <t>Part of Herkimer</t>
  </si>
  <si>
    <t>NYS Board of Elections Rep. in Congress Election Returns November 4, 2014</t>
  </si>
  <si>
    <t>Lee M.</t>
  </si>
  <si>
    <t>Zeldin</t>
  </si>
  <si>
    <t>Patricia</t>
  </si>
  <si>
    <t>Maher</t>
  </si>
  <si>
    <t>William D.</t>
  </si>
  <si>
    <t>Stevenson</t>
  </si>
  <si>
    <t>REP + TRP</t>
  </si>
  <si>
    <t>Grant M.</t>
  </si>
  <si>
    <t>Lally</t>
  </si>
  <si>
    <t>CON + LBT</t>
  </si>
  <si>
    <t>Kathleen M.</t>
  </si>
  <si>
    <t>Rice</t>
  </si>
  <si>
    <t>Bruce A.</t>
  </si>
  <si>
    <t>Blakeman</t>
  </si>
  <si>
    <t>Allen F.</t>
  </si>
  <si>
    <t>Steinhardt</t>
  </si>
  <si>
    <t>AFC</t>
  </si>
  <si>
    <t>Grace</t>
  </si>
  <si>
    <t>Meng</t>
  </si>
  <si>
    <t>Jose Luis</t>
  </si>
  <si>
    <t>Fernandez</t>
  </si>
  <si>
    <t>Allan E.</t>
  </si>
  <si>
    <t>Romaguera</t>
  </si>
  <si>
    <t>Hakeem S.</t>
  </si>
  <si>
    <t>Jeffries</t>
  </si>
  <si>
    <t>Alan</t>
  </si>
  <si>
    <t>Bellone</t>
  </si>
  <si>
    <t>Cavanagh</t>
  </si>
  <si>
    <t>Ross</t>
  </si>
  <si>
    <t>Brady</t>
  </si>
  <si>
    <t>Dilger</t>
  </si>
  <si>
    <t>FEP</t>
  </si>
  <si>
    <t>Domenic M.</t>
  </si>
  <si>
    <t>Recchia, Jr.</t>
  </si>
  <si>
    <t>Henry J.</t>
  </si>
  <si>
    <t>Bardel</t>
  </si>
  <si>
    <t>Nicholas S.</t>
  </si>
  <si>
    <t>Di lorio</t>
  </si>
  <si>
    <t>Vila Rivera</t>
  </si>
  <si>
    <t>Perri</t>
  </si>
  <si>
    <t>Eduardo</t>
  </si>
  <si>
    <t>Ramirez</t>
  </si>
  <si>
    <t>Edstrom</t>
  </si>
  <si>
    <t>Christopher E.</t>
  </si>
  <si>
    <t>Day</t>
  </si>
  <si>
    <t>Sean Patrick</t>
  </si>
  <si>
    <t>Scott A.</t>
  </si>
  <si>
    <t>Smith</t>
  </si>
  <si>
    <t>MSC</t>
  </si>
  <si>
    <t>Part of Montgomery</t>
  </si>
  <si>
    <t>Sean S.</t>
  </si>
  <si>
    <t>Eldridge</t>
  </si>
  <si>
    <t>James M.</t>
  </si>
  <si>
    <t>Fischer</t>
  </si>
  <si>
    <t>Aaron G.</t>
  </si>
  <si>
    <t>Woolf</t>
  </si>
  <si>
    <t>Elise M.</t>
  </si>
  <si>
    <t>Stefanik</t>
  </si>
  <si>
    <t>Funiciello</t>
  </si>
  <si>
    <t>Martha</t>
  </si>
  <si>
    <t>Robertson</t>
  </si>
  <si>
    <t>Cayuga</t>
  </si>
  <si>
    <t>John M.</t>
  </si>
  <si>
    <t>Katko</t>
  </si>
  <si>
    <t>Mark W.</t>
  </si>
  <si>
    <t>Assini</t>
  </si>
  <si>
    <t>Weppner</t>
  </si>
  <si>
    <t>James D.</t>
  </si>
  <si>
    <t>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</si>
</sst>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2" fillId="0" borderId="0" xfId="0" applyFont="1"/>
    <xf numFmtId="3" fontId="0" fillId="0" borderId="0" xfId="0" applyNumberFormat="1"/>
    <xf numFmtId="3" fontId="5" fillId="2" borderId="1" xfId="0" applyNumberFormat="1" applyFont="1" applyFill="1" applyBorder="1"/>
    <xf numFmtId="3" fontId="2" fillId="0" borderId="0" xfId="0" applyNumberFormat="1" applyFont="1"/>
    <xf numFmtId="3" fontId="5" fillId="0" borderId="0" xfId="0" applyNumberFormat="1" applyFont="1" applyFill="1"/>
    <xf numFmtId="3" fontId="3" fillId="0" borderId="0" xfId="0" applyNumberFormat="1" applyFont="1"/>
    <xf numFmtId="3" fontId="0" fillId="0" borderId="6" xfId="0" applyNumberForma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3" fontId="0" fillId="0" borderId="0" xfId="0" applyNumberFormat="1" applyBorder="1"/>
    <xf numFmtId="3" fontId="2" fillId="0" borderId="0" xfId="0" applyNumberFormat="1" applyFont="1" applyFill="1"/>
    <xf numFmtId="3" fontId="0" fillId="0" borderId="0" xfId="0" applyNumberFormat="1" applyFill="1"/>
    <xf numFmtId="3" fontId="5" fillId="2" borderId="3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3" fontId="7" fillId="0" borderId="0" xfId="0" applyNumberFormat="1" applyFont="1"/>
    <xf numFmtId="3" fontId="0" fillId="0" borderId="0" xfId="0" applyNumberFormat="1"/>
    <xf numFmtId="3" fontId="3" fillId="0" borderId="0" xfId="0" applyNumberFormat="1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Fill="1"/>
    <xf numFmtId="3" fontId="4" fillId="0" borderId="0" xfId="0" applyNumberFormat="1" applyFont="1" applyAlignment="1">
      <alignment horizontal="center"/>
    </xf>
    <xf numFmtId="3" fontId="0" fillId="0" borderId="0" xfId="0" applyNumberFormat="1" applyAlignment="1"/>
    <xf numFmtId="3" fontId="5" fillId="0" borderId="0" xfId="0" applyNumberFormat="1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topLeftCell="A124" zoomScaleNormal="100" workbookViewId="0">
      <selection activeCell="K147" sqref="K147"/>
    </sheetView>
  </sheetViews>
  <sheetFormatPr defaultRowHeight="12.75" x14ac:dyDescent="0.2"/>
  <cols>
    <col min="1" max="1" width="18.5703125" style="2" customWidth="1"/>
    <col min="2" max="2" width="13.28515625" style="2" customWidth="1"/>
    <col min="3" max="3" width="14.5703125" style="2" customWidth="1"/>
    <col min="4" max="5" width="14.7109375" style="2" customWidth="1"/>
    <col min="6" max="6" width="14.5703125" style="2" customWidth="1"/>
    <col min="7" max="7" width="13.85546875" style="2" customWidth="1"/>
    <col min="8" max="8" width="13" style="2" customWidth="1"/>
    <col min="9" max="9" width="13.140625" style="2" customWidth="1"/>
    <col min="10" max="10" width="13" style="2" customWidth="1"/>
    <col min="11" max="11" width="11.7109375" style="2" customWidth="1"/>
    <col min="12" max="12" width="11.85546875" style="2" customWidth="1"/>
    <col min="13" max="13" width="10.5703125" style="2" customWidth="1"/>
    <col min="14" max="14" width="14" style="2" customWidth="1"/>
    <col min="15" max="16384" width="9.140625" style="2"/>
  </cols>
  <sheetData>
    <row r="1" spans="1:12" ht="23.25" x14ac:dyDescent="0.35">
      <c r="A1" s="27" t="s">
        <v>155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4"/>
      <c r="B2" s="4"/>
      <c r="C2" s="4"/>
      <c r="D2" s="4"/>
      <c r="E2" s="4"/>
      <c r="F2" s="4"/>
      <c r="G2" s="4"/>
    </row>
    <row r="3" spans="1:12" x14ac:dyDescent="0.2">
      <c r="A3" s="4" t="s">
        <v>6</v>
      </c>
      <c r="B3" s="4"/>
      <c r="C3" s="4"/>
      <c r="E3" s="4"/>
      <c r="F3" s="4"/>
      <c r="G3" s="4"/>
    </row>
    <row r="4" spans="1:12" x14ac:dyDescent="0.2">
      <c r="B4" s="4"/>
      <c r="C4" s="4"/>
      <c r="D4" s="4"/>
      <c r="E4" s="4"/>
      <c r="F4" s="4"/>
      <c r="G4" s="4"/>
    </row>
    <row r="5" spans="1:12" x14ac:dyDescent="0.2">
      <c r="A5" s="4"/>
      <c r="B5" s="14" t="s">
        <v>7</v>
      </c>
      <c r="C5" s="14" t="s">
        <v>156</v>
      </c>
      <c r="D5" s="14" t="s">
        <v>156</v>
      </c>
      <c r="E5" s="14" t="s">
        <v>7</v>
      </c>
      <c r="F5" s="14" t="s">
        <v>7</v>
      </c>
      <c r="G5" s="17"/>
      <c r="H5" s="17"/>
      <c r="I5" s="17"/>
      <c r="J5" s="14" t="s">
        <v>1</v>
      </c>
      <c r="K5" s="14"/>
    </row>
    <row r="6" spans="1:12" x14ac:dyDescent="0.2">
      <c r="A6" s="4" t="s">
        <v>0</v>
      </c>
      <c r="B6" s="15" t="s">
        <v>8</v>
      </c>
      <c r="C6" s="15" t="s">
        <v>157</v>
      </c>
      <c r="D6" s="15" t="s">
        <v>157</v>
      </c>
      <c r="E6" s="15" t="s">
        <v>8</v>
      </c>
      <c r="F6" s="15" t="s">
        <v>8</v>
      </c>
      <c r="G6" s="15" t="s">
        <v>122</v>
      </c>
      <c r="H6" s="15" t="s">
        <v>123</v>
      </c>
      <c r="I6" s="15" t="s">
        <v>124</v>
      </c>
      <c r="J6" s="15" t="s">
        <v>125</v>
      </c>
      <c r="K6" s="15" t="s">
        <v>2</v>
      </c>
    </row>
    <row r="7" spans="1:12" x14ac:dyDescent="0.2">
      <c r="A7" s="4"/>
      <c r="B7" s="10" t="s">
        <v>140</v>
      </c>
      <c r="C7" s="10" t="s">
        <v>136</v>
      </c>
      <c r="D7" s="10" t="s">
        <v>138</v>
      </c>
      <c r="E7" s="10" t="s">
        <v>139</v>
      </c>
      <c r="F7" s="10" t="s">
        <v>137</v>
      </c>
      <c r="G7" s="10"/>
      <c r="H7" s="10"/>
      <c r="I7" s="10"/>
      <c r="J7" s="10"/>
      <c r="K7" s="10"/>
    </row>
    <row r="8" spans="1:12" x14ac:dyDescent="0.2">
      <c r="A8" s="4" t="s">
        <v>9</v>
      </c>
      <c r="B8" s="2">
        <v>68387</v>
      </c>
      <c r="C8" s="2">
        <v>77062</v>
      </c>
      <c r="D8" s="2">
        <v>16973</v>
      </c>
      <c r="E8" s="2">
        <v>5457</v>
      </c>
      <c r="F8" s="2">
        <v>4878</v>
      </c>
      <c r="G8" s="2">
        <v>3796</v>
      </c>
      <c r="H8" s="2">
        <v>58</v>
      </c>
      <c r="I8" s="2">
        <v>108</v>
      </c>
      <c r="J8" s="2">
        <f>SUM(G8:I8)</f>
        <v>3962</v>
      </c>
      <c r="K8" s="4">
        <f>SUM(B8:F8)+J8</f>
        <v>176719</v>
      </c>
    </row>
    <row r="10" spans="1:12" x14ac:dyDescent="0.2">
      <c r="A10" s="3" t="s">
        <v>3</v>
      </c>
      <c r="B10" s="3">
        <f>+B8+E8+F8</f>
        <v>78722</v>
      </c>
      <c r="C10" s="3">
        <f>+C8+D8</f>
        <v>94035</v>
      </c>
    </row>
    <row r="12" spans="1:12" x14ac:dyDescent="0.2">
      <c r="A12" s="4" t="s">
        <v>39</v>
      </c>
      <c r="B12" s="4"/>
      <c r="C12" s="4"/>
      <c r="D12" s="4"/>
      <c r="E12" s="4"/>
      <c r="F12" s="4"/>
      <c r="G12" s="4"/>
    </row>
    <row r="13" spans="1:12" x14ac:dyDescent="0.2">
      <c r="B13" s="4"/>
      <c r="C13" s="4"/>
      <c r="D13" s="4"/>
      <c r="E13" s="4"/>
      <c r="F13" s="4"/>
      <c r="G13" s="4"/>
    </row>
    <row r="14" spans="1:12" x14ac:dyDescent="0.2">
      <c r="A14" s="4"/>
      <c r="B14" s="14" t="s">
        <v>158</v>
      </c>
      <c r="C14" s="14" t="s">
        <v>44</v>
      </c>
      <c r="D14" s="14" t="s">
        <v>44</v>
      </c>
      <c r="E14" s="14" t="s">
        <v>44</v>
      </c>
      <c r="F14" s="14" t="s">
        <v>160</v>
      </c>
      <c r="G14" s="17"/>
      <c r="H14" s="17"/>
      <c r="I14" s="17"/>
      <c r="J14" s="14" t="s">
        <v>1</v>
      </c>
      <c r="K14" s="14"/>
    </row>
    <row r="15" spans="1:12" x14ac:dyDescent="0.2">
      <c r="A15" s="4" t="s">
        <v>0</v>
      </c>
      <c r="B15" s="15" t="s">
        <v>159</v>
      </c>
      <c r="C15" s="15" t="s">
        <v>45</v>
      </c>
      <c r="D15" s="15" t="s">
        <v>45</v>
      </c>
      <c r="E15" s="15" t="s">
        <v>45</v>
      </c>
      <c r="F15" s="15" t="s">
        <v>161</v>
      </c>
      <c r="G15" s="15" t="s">
        <v>122</v>
      </c>
      <c r="H15" s="15" t="s">
        <v>123</v>
      </c>
      <c r="I15" s="15" t="s">
        <v>124</v>
      </c>
      <c r="J15" s="15" t="s">
        <v>125</v>
      </c>
      <c r="K15" s="15" t="s">
        <v>2</v>
      </c>
    </row>
    <row r="16" spans="1:12" x14ac:dyDescent="0.2">
      <c r="A16" s="4"/>
      <c r="B16" s="10" t="s">
        <v>140</v>
      </c>
      <c r="C16" s="10" t="s">
        <v>162</v>
      </c>
      <c r="D16" s="10" t="s">
        <v>138</v>
      </c>
      <c r="E16" s="10" t="s">
        <v>137</v>
      </c>
      <c r="F16" s="10" t="s">
        <v>149</v>
      </c>
      <c r="G16" s="10"/>
      <c r="H16" s="10"/>
      <c r="I16" s="10"/>
      <c r="J16" s="10"/>
      <c r="K16" s="10"/>
    </row>
    <row r="17" spans="1:11" customFormat="1" x14ac:dyDescent="0.2">
      <c r="A17" s="1" t="s">
        <v>42</v>
      </c>
      <c r="B17" s="23">
        <v>9291</v>
      </c>
      <c r="C17" s="23">
        <v>30249</v>
      </c>
      <c r="D17" s="23">
        <v>4597</v>
      </c>
      <c r="E17" s="23">
        <v>1359</v>
      </c>
      <c r="F17" s="24">
        <v>627</v>
      </c>
      <c r="G17" s="23">
        <v>1306</v>
      </c>
      <c r="H17" s="24">
        <v>66</v>
      </c>
      <c r="I17" s="24">
        <v>15</v>
      </c>
      <c r="J17" s="6">
        <f>SUM(G17:I17)</f>
        <v>1387</v>
      </c>
      <c r="K17" s="4">
        <f>SUM(B17:F17)+J17</f>
        <v>47510</v>
      </c>
    </row>
    <row r="18" spans="1:11" ht="13.5" thickBot="1" x14ac:dyDescent="0.25">
      <c r="A18" s="4" t="s">
        <v>9</v>
      </c>
      <c r="B18" s="7">
        <v>32523</v>
      </c>
      <c r="C18" s="7">
        <v>46410</v>
      </c>
      <c r="D18" s="7">
        <v>9192</v>
      </c>
      <c r="E18" s="7">
        <v>3370</v>
      </c>
      <c r="F18" s="7">
        <v>1654</v>
      </c>
      <c r="G18" s="7">
        <v>5841</v>
      </c>
      <c r="H18" s="7">
        <v>74</v>
      </c>
      <c r="I18" s="7">
        <v>43</v>
      </c>
      <c r="J18" s="7">
        <f>SUM(G18:I18)</f>
        <v>5958</v>
      </c>
      <c r="K18" s="8">
        <f>SUM(B18:F18)+J18</f>
        <v>99107</v>
      </c>
    </row>
    <row r="19" spans="1:11" x14ac:dyDescent="0.2">
      <c r="A19" s="16" t="s">
        <v>2</v>
      </c>
      <c r="B19" s="4">
        <f t="shared" ref="B19:J19" si="0">SUM(B17:B18)</f>
        <v>41814</v>
      </c>
      <c r="C19" s="4">
        <f t="shared" si="0"/>
        <v>76659</v>
      </c>
      <c r="D19" s="4">
        <f t="shared" si="0"/>
        <v>13789</v>
      </c>
      <c r="E19" s="4">
        <f t="shared" si="0"/>
        <v>4729</v>
      </c>
      <c r="F19" s="4">
        <f t="shared" si="0"/>
        <v>2281</v>
      </c>
      <c r="G19" s="4">
        <f t="shared" si="0"/>
        <v>7147</v>
      </c>
      <c r="H19" s="4">
        <f t="shared" si="0"/>
        <v>140</v>
      </c>
      <c r="I19" s="4">
        <f t="shared" si="0"/>
        <v>58</v>
      </c>
      <c r="J19" s="4">
        <f t="shared" si="0"/>
        <v>7345</v>
      </c>
      <c r="K19" s="4">
        <f>SUM(B19:F19)+J19</f>
        <v>146617</v>
      </c>
    </row>
    <row r="20" spans="1:11" x14ac:dyDescent="0.2">
      <c r="A20" s="4"/>
    </row>
    <row r="21" spans="1:11" x14ac:dyDescent="0.2">
      <c r="A21" s="3" t="s">
        <v>3</v>
      </c>
      <c r="B21" s="3">
        <f>+B19</f>
        <v>41814</v>
      </c>
      <c r="C21" s="3">
        <f>+C19+D19+E19</f>
        <v>95177</v>
      </c>
      <c r="F21" s="3">
        <f>+F19</f>
        <v>2281</v>
      </c>
    </row>
    <row r="23" spans="1:11" x14ac:dyDescent="0.2">
      <c r="A23" s="4" t="s">
        <v>43</v>
      </c>
      <c r="B23" s="4"/>
      <c r="C23" s="4"/>
      <c r="D23" s="4"/>
      <c r="E23" s="4"/>
      <c r="F23" s="4"/>
      <c r="G23" s="4"/>
    </row>
    <row r="24" spans="1:11" x14ac:dyDescent="0.2">
      <c r="B24" s="4"/>
      <c r="C24" s="4"/>
      <c r="D24" s="4"/>
      <c r="E24" s="4"/>
      <c r="F24" s="4"/>
      <c r="G24" s="4"/>
    </row>
    <row r="25" spans="1:11" x14ac:dyDescent="0.2">
      <c r="A25" s="4"/>
      <c r="B25" s="14" t="s">
        <v>40</v>
      </c>
      <c r="C25" s="14" t="s">
        <v>163</v>
      </c>
      <c r="D25" s="14" t="s">
        <v>163</v>
      </c>
      <c r="E25" s="14" t="s">
        <v>40</v>
      </c>
      <c r="F25" s="14" t="s">
        <v>40</v>
      </c>
      <c r="G25" s="17"/>
      <c r="H25" s="17"/>
      <c r="I25" s="17"/>
      <c r="J25" s="14" t="s">
        <v>1</v>
      </c>
      <c r="K25" s="14"/>
    </row>
    <row r="26" spans="1:11" x14ac:dyDescent="0.2">
      <c r="A26" s="4" t="s">
        <v>0</v>
      </c>
      <c r="B26" s="15" t="s">
        <v>41</v>
      </c>
      <c r="C26" s="15" t="s">
        <v>164</v>
      </c>
      <c r="D26" s="15" t="s">
        <v>164</v>
      </c>
      <c r="E26" s="15" t="s">
        <v>41</v>
      </c>
      <c r="F26" s="15" t="s">
        <v>41</v>
      </c>
      <c r="G26" s="15" t="s">
        <v>122</v>
      </c>
      <c r="H26" s="15" t="s">
        <v>123</v>
      </c>
      <c r="I26" s="15" t="s">
        <v>124</v>
      </c>
      <c r="J26" s="15" t="s">
        <v>125</v>
      </c>
      <c r="K26" s="15" t="s">
        <v>2</v>
      </c>
    </row>
    <row r="27" spans="1:11" x14ac:dyDescent="0.2">
      <c r="A27" s="4"/>
      <c r="B27" s="10" t="s">
        <v>140</v>
      </c>
      <c r="C27" s="10" t="s">
        <v>136</v>
      </c>
      <c r="D27" s="10" t="s">
        <v>165</v>
      </c>
      <c r="E27" s="10" t="s">
        <v>139</v>
      </c>
      <c r="F27" s="10" t="s">
        <v>137</v>
      </c>
      <c r="G27" s="10"/>
      <c r="H27" s="10"/>
      <c r="I27" s="10"/>
      <c r="J27" s="10"/>
      <c r="K27" s="10"/>
    </row>
    <row r="28" spans="1:11" customFormat="1" x14ac:dyDescent="0.2">
      <c r="A28" s="1" t="s">
        <v>42</v>
      </c>
      <c r="B28" s="23">
        <v>42191</v>
      </c>
      <c r="C28" s="23">
        <v>33506</v>
      </c>
      <c r="D28" s="23">
        <v>5184</v>
      </c>
      <c r="E28" s="23">
        <v>2566</v>
      </c>
      <c r="F28" s="23">
        <v>1854</v>
      </c>
      <c r="G28" s="23">
        <v>3342</v>
      </c>
      <c r="H28" s="24">
        <v>60</v>
      </c>
      <c r="I28" s="24">
        <v>35</v>
      </c>
      <c r="J28" s="6">
        <f>SUM(G28:I28)</f>
        <v>3437</v>
      </c>
      <c r="K28" s="4">
        <f>SUM(B28:F28)+J28</f>
        <v>88738</v>
      </c>
    </row>
    <row r="29" spans="1:11" x14ac:dyDescent="0.2">
      <c r="A29" s="4" t="s">
        <v>49</v>
      </c>
      <c r="B29" s="2">
        <v>11107</v>
      </c>
      <c r="C29" s="2">
        <v>6184</v>
      </c>
      <c r="D29" s="2">
        <v>1109</v>
      </c>
      <c r="E29" s="2">
        <v>701</v>
      </c>
      <c r="F29" s="2">
        <v>446</v>
      </c>
      <c r="G29" s="2">
        <v>1271</v>
      </c>
      <c r="H29" s="2">
        <v>0</v>
      </c>
      <c r="I29" s="2">
        <v>9</v>
      </c>
      <c r="J29" s="2">
        <f>SUM(G29:I29)</f>
        <v>1280</v>
      </c>
      <c r="K29" s="4">
        <f>SUM(B29:F29)+J29</f>
        <v>20827</v>
      </c>
    </row>
    <row r="30" spans="1:11" ht="13.5" thickBot="1" x14ac:dyDescent="0.25">
      <c r="A30" s="4" t="s">
        <v>9</v>
      </c>
      <c r="B30" s="7">
        <v>27095</v>
      </c>
      <c r="C30" s="7">
        <v>23529</v>
      </c>
      <c r="D30" s="7">
        <v>4757</v>
      </c>
      <c r="E30" s="7">
        <v>1924</v>
      </c>
      <c r="F30" s="7">
        <v>2148</v>
      </c>
      <c r="G30" s="7">
        <v>2100</v>
      </c>
      <c r="H30" s="7">
        <v>15</v>
      </c>
      <c r="I30" s="7">
        <v>30</v>
      </c>
      <c r="J30" s="7">
        <f>SUM(G30:I30)</f>
        <v>2145</v>
      </c>
      <c r="K30" s="8">
        <f>SUM(B30:F30)+J30</f>
        <v>61598</v>
      </c>
    </row>
    <row r="31" spans="1:11" x14ac:dyDescent="0.2">
      <c r="A31" s="16" t="s">
        <v>2</v>
      </c>
      <c r="B31" s="4">
        <f t="shared" ref="B31:I31" si="1">SUM(B28:B30)</f>
        <v>80393</v>
      </c>
      <c r="C31" s="4">
        <f t="shared" si="1"/>
        <v>63219</v>
      </c>
      <c r="D31" s="4">
        <f t="shared" si="1"/>
        <v>11050</v>
      </c>
      <c r="E31" s="4">
        <f t="shared" si="1"/>
        <v>5191</v>
      </c>
      <c r="F31" s="4">
        <f t="shared" si="1"/>
        <v>4448</v>
      </c>
      <c r="G31" s="4">
        <f t="shared" si="1"/>
        <v>6713</v>
      </c>
      <c r="H31" s="4">
        <f t="shared" si="1"/>
        <v>75</v>
      </c>
      <c r="I31" s="4">
        <f t="shared" si="1"/>
        <v>74</v>
      </c>
      <c r="J31" s="4">
        <f>SUM(J28:J30)</f>
        <v>6862</v>
      </c>
      <c r="K31" s="4">
        <f>SUM(B31:F31)+J31</f>
        <v>171163</v>
      </c>
    </row>
    <row r="32" spans="1:11" x14ac:dyDescent="0.2">
      <c r="A32" s="4"/>
    </row>
    <row r="33" spans="1:12" x14ac:dyDescent="0.2">
      <c r="A33" s="3" t="s">
        <v>3</v>
      </c>
      <c r="B33" s="3">
        <f>+B31+E31+F31</f>
        <v>90032</v>
      </c>
      <c r="C33" s="3">
        <f>+C31+D31</f>
        <v>74269</v>
      </c>
    </row>
    <row r="35" spans="1:12" x14ac:dyDescent="0.2">
      <c r="A35" s="4" t="s">
        <v>46</v>
      </c>
      <c r="B35" s="4"/>
      <c r="C35" s="4"/>
      <c r="D35" s="4"/>
      <c r="E35" s="4"/>
      <c r="F35" s="4"/>
      <c r="G35" s="4"/>
    </row>
    <row r="36" spans="1:12" x14ac:dyDescent="0.2">
      <c r="B36" s="4"/>
      <c r="C36" s="4"/>
      <c r="D36" s="4"/>
      <c r="E36" s="4"/>
      <c r="F36" s="4"/>
      <c r="G36" s="4"/>
    </row>
    <row r="37" spans="1:12" x14ac:dyDescent="0.2">
      <c r="A37" s="4"/>
      <c r="B37" s="14" t="s">
        <v>166</v>
      </c>
      <c r="C37" s="14" t="s">
        <v>168</v>
      </c>
      <c r="D37" s="14" t="s">
        <v>168</v>
      </c>
      <c r="E37" s="14" t="s">
        <v>166</v>
      </c>
      <c r="F37" s="14" t="s">
        <v>168</v>
      </c>
      <c r="G37" s="14" t="s">
        <v>168</v>
      </c>
      <c r="H37" s="17"/>
      <c r="I37" s="17"/>
      <c r="J37" s="17"/>
      <c r="K37" s="14" t="s">
        <v>1</v>
      </c>
      <c r="L37" s="14"/>
    </row>
    <row r="38" spans="1:12" x14ac:dyDescent="0.2">
      <c r="A38" s="4" t="s">
        <v>0</v>
      </c>
      <c r="B38" s="15" t="s">
        <v>167</v>
      </c>
      <c r="C38" s="15" t="s">
        <v>169</v>
      </c>
      <c r="D38" s="15" t="s">
        <v>169</v>
      </c>
      <c r="E38" s="15" t="s">
        <v>167</v>
      </c>
      <c r="F38" s="15" t="s">
        <v>169</v>
      </c>
      <c r="G38" s="15" t="s">
        <v>169</v>
      </c>
      <c r="H38" s="15" t="s">
        <v>122</v>
      </c>
      <c r="I38" s="15" t="s">
        <v>123</v>
      </c>
      <c r="J38" s="15" t="s">
        <v>124</v>
      </c>
      <c r="K38" s="15" t="s">
        <v>125</v>
      </c>
      <c r="L38" s="15" t="s">
        <v>2</v>
      </c>
    </row>
    <row r="39" spans="1:12" x14ac:dyDescent="0.2">
      <c r="A39" s="4"/>
      <c r="B39" s="10" t="s">
        <v>140</v>
      </c>
      <c r="C39" s="10" t="s">
        <v>136</v>
      </c>
      <c r="D39" s="10" t="s">
        <v>138</v>
      </c>
      <c r="E39" s="10" t="s">
        <v>139</v>
      </c>
      <c r="F39" s="10" t="s">
        <v>137</v>
      </c>
      <c r="G39" s="10" t="s">
        <v>141</v>
      </c>
      <c r="H39" s="10"/>
      <c r="I39" s="10"/>
      <c r="J39" s="10"/>
      <c r="K39" s="10"/>
      <c r="L39" s="10"/>
    </row>
    <row r="40" spans="1:12" customFormat="1" x14ac:dyDescent="0.2">
      <c r="A40" s="1" t="s">
        <v>42</v>
      </c>
      <c r="B40" s="23">
        <v>83772</v>
      </c>
      <c r="C40" s="23">
        <v>67811</v>
      </c>
      <c r="D40" s="23">
        <v>9879</v>
      </c>
      <c r="E40" s="23">
        <v>6021</v>
      </c>
      <c r="F40" s="23">
        <v>2437</v>
      </c>
      <c r="G40" s="6"/>
      <c r="H40" s="23">
        <v>5027</v>
      </c>
      <c r="I40" s="24">
        <v>179</v>
      </c>
      <c r="J40" s="24">
        <v>179</v>
      </c>
      <c r="K40" s="6">
        <f>SUM(H40:J40)</f>
        <v>5385</v>
      </c>
      <c r="L40" s="4">
        <f>SUM(B40:G40)+K40</f>
        <v>175305</v>
      </c>
    </row>
    <row r="41" spans="1:12" x14ac:dyDescent="0.2">
      <c r="A41" s="4"/>
    </row>
    <row r="42" spans="1:12" x14ac:dyDescent="0.2">
      <c r="A42" s="3" t="s">
        <v>3</v>
      </c>
      <c r="B42" s="3">
        <f>+B40+E40</f>
        <v>89793</v>
      </c>
      <c r="C42" s="3">
        <f>+C40+D40+F40+G40</f>
        <v>80127</v>
      </c>
    </row>
    <row r="44" spans="1:12" x14ac:dyDescent="0.2">
      <c r="A44" s="4" t="s">
        <v>47</v>
      </c>
      <c r="B44" s="4"/>
      <c r="C44" s="4"/>
      <c r="D44" s="4"/>
      <c r="E44" s="4"/>
      <c r="F44" s="4"/>
      <c r="G44" s="4"/>
    </row>
    <row r="45" spans="1:12" x14ac:dyDescent="0.2">
      <c r="B45" s="4"/>
      <c r="C45" s="4"/>
      <c r="D45" s="4"/>
      <c r="E45" s="4"/>
      <c r="F45" s="4"/>
      <c r="G45" s="4"/>
    </row>
    <row r="46" spans="1:12" x14ac:dyDescent="0.2">
      <c r="A46" s="4"/>
      <c r="B46" s="14" t="s">
        <v>51</v>
      </c>
      <c r="C46" s="14" t="s">
        <v>170</v>
      </c>
      <c r="D46" s="17"/>
      <c r="E46" s="17"/>
      <c r="F46" s="17"/>
      <c r="G46" s="14" t="s">
        <v>1</v>
      </c>
      <c r="H46" s="14"/>
    </row>
    <row r="47" spans="1:12" x14ac:dyDescent="0.2">
      <c r="A47" s="4" t="s">
        <v>0</v>
      </c>
      <c r="B47" s="15" t="s">
        <v>52</v>
      </c>
      <c r="C47" s="15" t="s">
        <v>171</v>
      </c>
      <c r="D47" s="15" t="s">
        <v>122</v>
      </c>
      <c r="E47" s="15" t="s">
        <v>123</v>
      </c>
      <c r="F47" s="15" t="s">
        <v>124</v>
      </c>
      <c r="G47" s="15" t="s">
        <v>125</v>
      </c>
      <c r="H47" s="15" t="s">
        <v>2</v>
      </c>
    </row>
    <row r="48" spans="1:12" x14ac:dyDescent="0.2">
      <c r="A48" s="4"/>
      <c r="B48" s="10" t="s">
        <v>140</v>
      </c>
      <c r="C48" s="10" t="s">
        <v>172</v>
      </c>
      <c r="D48" s="10"/>
      <c r="E48" s="10"/>
      <c r="F48" s="10"/>
      <c r="G48" s="10"/>
      <c r="H48" s="10"/>
    </row>
    <row r="49" spans="1:8" customFormat="1" x14ac:dyDescent="0.2">
      <c r="A49" s="1" t="s">
        <v>42</v>
      </c>
      <c r="B49" s="23">
        <v>10554</v>
      </c>
      <c r="C49" s="24">
        <v>971</v>
      </c>
      <c r="D49" s="23">
        <v>3801</v>
      </c>
      <c r="E49" s="24">
        <v>7</v>
      </c>
      <c r="F49" s="24">
        <v>33</v>
      </c>
      <c r="G49" s="6">
        <f>SUM(D49:F49)</f>
        <v>3841</v>
      </c>
      <c r="H49" s="4">
        <f>SUM(B49:C49)+G49</f>
        <v>15366</v>
      </c>
    </row>
    <row r="50" spans="1:8" ht="13.5" thickBot="1" x14ac:dyDescent="0.25">
      <c r="A50" s="4" t="s">
        <v>49</v>
      </c>
      <c r="B50" s="7">
        <v>65158</v>
      </c>
      <c r="C50" s="9">
        <v>2899</v>
      </c>
      <c r="D50" s="7">
        <v>10771</v>
      </c>
      <c r="E50" s="9">
        <v>0</v>
      </c>
      <c r="F50" s="7">
        <v>206</v>
      </c>
      <c r="G50" s="7">
        <f>SUM(D50:F50)</f>
        <v>10977</v>
      </c>
      <c r="H50" s="8">
        <f>SUM(B50:C50)+G50</f>
        <v>79034</v>
      </c>
    </row>
    <row r="51" spans="1:8" x14ac:dyDescent="0.2">
      <c r="A51" s="16" t="s">
        <v>2</v>
      </c>
      <c r="B51" s="4">
        <f t="shared" ref="B51:G51" si="2">SUM(B49:B50)</f>
        <v>75712</v>
      </c>
      <c r="C51" s="4">
        <f t="shared" si="2"/>
        <v>3870</v>
      </c>
      <c r="D51" s="4">
        <f t="shared" si="2"/>
        <v>14572</v>
      </c>
      <c r="E51" s="4">
        <f t="shared" si="2"/>
        <v>7</v>
      </c>
      <c r="F51" s="4">
        <f t="shared" si="2"/>
        <v>239</v>
      </c>
      <c r="G51" s="4">
        <f t="shared" si="2"/>
        <v>14818</v>
      </c>
      <c r="H51" s="4">
        <f>SUM(B51:C51)+G51</f>
        <v>94400</v>
      </c>
    </row>
    <row r="53" spans="1:8" x14ac:dyDescent="0.2">
      <c r="A53" s="3" t="s">
        <v>3</v>
      </c>
      <c r="B53" s="3">
        <f>+B51</f>
        <v>75712</v>
      </c>
      <c r="C53" s="3">
        <f>+C51</f>
        <v>3870</v>
      </c>
    </row>
    <row r="55" spans="1:8" x14ac:dyDescent="0.2">
      <c r="A55" s="4" t="s">
        <v>50</v>
      </c>
      <c r="B55" s="4"/>
      <c r="C55" s="4"/>
    </row>
    <row r="56" spans="1:8" x14ac:dyDescent="0.2">
      <c r="B56" s="4"/>
      <c r="C56" s="4"/>
    </row>
    <row r="57" spans="1:8" x14ac:dyDescent="0.2">
      <c r="A57" s="4"/>
      <c r="B57" s="14" t="s">
        <v>173</v>
      </c>
      <c r="C57" s="14" t="s">
        <v>173</v>
      </c>
      <c r="D57" s="17"/>
      <c r="E57" s="17"/>
      <c r="F57" s="17"/>
      <c r="G57" s="14" t="s">
        <v>1</v>
      </c>
      <c r="H57" s="14"/>
    </row>
    <row r="58" spans="1:8" x14ac:dyDescent="0.2">
      <c r="A58" s="4" t="s">
        <v>0</v>
      </c>
      <c r="B58" s="15" t="s">
        <v>174</v>
      </c>
      <c r="C58" s="15" t="s">
        <v>174</v>
      </c>
      <c r="D58" s="15" t="s">
        <v>122</v>
      </c>
      <c r="E58" s="15" t="s">
        <v>123</v>
      </c>
      <c r="F58" s="15" t="s">
        <v>124</v>
      </c>
      <c r="G58" s="15" t="s">
        <v>125</v>
      </c>
      <c r="H58" s="15" t="s">
        <v>2</v>
      </c>
    </row>
    <row r="59" spans="1:8" x14ac:dyDescent="0.2">
      <c r="A59" s="4"/>
      <c r="B59" s="10" t="s">
        <v>140</v>
      </c>
      <c r="C59" s="10" t="s">
        <v>139</v>
      </c>
      <c r="D59" s="10"/>
      <c r="E59" s="10"/>
      <c r="F59" s="10"/>
      <c r="G59" s="10"/>
      <c r="H59" s="10"/>
    </row>
    <row r="60" spans="1:8" x14ac:dyDescent="0.2">
      <c r="A60" s="4" t="s">
        <v>49</v>
      </c>
      <c r="B60" s="2">
        <v>49227</v>
      </c>
      <c r="C60" s="2">
        <v>6141</v>
      </c>
      <c r="D60" s="2">
        <v>21343</v>
      </c>
      <c r="E60" s="2">
        <v>0</v>
      </c>
      <c r="F60" s="2">
        <v>595</v>
      </c>
      <c r="G60" s="2">
        <f>SUM(D60:F60)</f>
        <v>21938</v>
      </c>
      <c r="H60" s="4">
        <f>SUM(B60:C60)+G60</f>
        <v>77306</v>
      </c>
    </row>
    <row r="61" spans="1:8" x14ac:dyDescent="0.2">
      <c r="A61" s="4"/>
    </row>
    <row r="62" spans="1:8" x14ac:dyDescent="0.2">
      <c r="A62" s="3" t="s">
        <v>3</v>
      </c>
      <c r="B62" s="3">
        <f>+B60+C60</f>
        <v>55368</v>
      </c>
    </row>
    <row r="64" spans="1:8" x14ac:dyDescent="0.2">
      <c r="A64" s="4" t="s">
        <v>53</v>
      </c>
      <c r="B64" s="4"/>
      <c r="C64" s="4"/>
      <c r="D64" s="4"/>
      <c r="E64" s="4"/>
      <c r="F64" s="4"/>
    </row>
    <row r="65" spans="1:10" x14ac:dyDescent="0.2">
      <c r="B65" s="4"/>
      <c r="C65" s="4"/>
      <c r="D65" s="4"/>
      <c r="E65" s="4"/>
      <c r="F65" s="4"/>
    </row>
    <row r="66" spans="1:10" x14ac:dyDescent="0.2">
      <c r="A66" s="4"/>
      <c r="B66" s="14" t="s">
        <v>68</v>
      </c>
      <c r="C66" s="14" t="s">
        <v>175</v>
      </c>
      <c r="D66" s="14" t="s">
        <v>177</v>
      </c>
      <c r="E66" s="14" t="s">
        <v>68</v>
      </c>
      <c r="F66" s="17"/>
      <c r="G66" s="17"/>
      <c r="H66" s="17"/>
      <c r="I66" s="14" t="s">
        <v>1</v>
      </c>
      <c r="J66" s="14"/>
    </row>
    <row r="67" spans="1:10" x14ac:dyDescent="0.2">
      <c r="A67" s="4" t="s">
        <v>0</v>
      </c>
      <c r="B67" s="15" t="s">
        <v>69</v>
      </c>
      <c r="C67" s="15" t="s">
        <v>176</v>
      </c>
      <c r="D67" s="15" t="s">
        <v>178</v>
      </c>
      <c r="E67" s="15" t="s">
        <v>69</v>
      </c>
      <c r="F67" s="15" t="s">
        <v>122</v>
      </c>
      <c r="G67" s="15" t="s">
        <v>123</v>
      </c>
      <c r="H67" s="15" t="s">
        <v>124</v>
      </c>
      <c r="I67" s="15" t="s">
        <v>125</v>
      </c>
      <c r="J67" s="15" t="s">
        <v>2</v>
      </c>
    </row>
    <row r="68" spans="1:10" x14ac:dyDescent="0.2">
      <c r="A68" s="4"/>
      <c r="B68" s="10" t="s">
        <v>140</v>
      </c>
      <c r="C68" s="10" t="s">
        <v>136</v>
      </c>
      <c r="D68" s="10" t="s">
        <v>138</v>
      </c>
      <c r="E68" s="10" t="s">
        <v>139</v>
      </c>
      <c r="F68" s="10"/>
      <c r="G68" s="10"/>
      <c r="H68" s="10"/>
      <c r="I68" s="10"/>
      <c r="J68" s="10"/>
    </row>
    <row r="69" spans="1:10" x14ac:dyDescent="0.2">
      <c r="A69" s="4" t="s">
        <v>60</v>
      </c>
      <c r="B69" s="2">
        <v>34754</v>
      </c>
      <c r="C69" s="2">
        <v>3498</v>
      </c>
      <c r="D69" s="2">
        <v>935</v>
      </c>
      <c r="E69" s="2">
        <v>8155</v>
      </c>
      <c r="F69" s="2">
        <v>3002</v>
      </c>
      <c r="G69" s="2">
        <v>0</v>
      </c>
      <c r="H69" s="2">
        <v>96</v>
      </c>
      <c r="I69" s="2">
        <f>SUM(F69:H69)</f>
        <v>3098</v>
      </c>
      <c r="J69" s="4">
        <f>SUM(B69:E69)+I69</f>
        <v>50440</v>
      </c>
    </row>
    <row r="70" spans="1:10" x14ac:dyDescent="0.2">
      <c r="A70" s="4" t="s">
        <v>61</v>
      </c>
      <c r="B70" s="2">
        <v>7228</v>
      </c>
      <c r="C70" s="2">
        <v>988</v>
      </c>
      <c r="D70" s="2">
        <v>156</v>
      </c>
      <c r="E70" s="2">
        <v>804</v>
      </c>
      <c r="F70" s="2">
        <v>1117</v>
      </c>
      <c r="G70" s="2">
        <v>0</v>
      </c>
      <c r="H70" s="2">
        <v>5</v>
      </c>
      <c r="I70" s="2">
        <f>SUM(F70:H70)</f>
        <v>1122</v>
      </c>
      <c r="J70" s="4">
        <f>SUM(B70:E70)+I70</f>
        <v>10298</v>
      </c>
    </row>
    <row r="71" spans="1:10" ht="13.5" thickBot="1" x14ac:dyDescent="0.25">
      <c r="A71" s="4" t="s">
        <v>49</v>
      </c>
      <c r="B71" s="7">
        <v>5160</v>
      </c>
      <c r="C71" s="9">
        <v>1227</v>
      </c>
      <c r="D71" s="7">
        <v>307</v>
      </c>
      <c r="E71" s="9">
        <v>492</v>
      </c>
      <c r="F71" s="7">
        <v>591</v>
      </c>
      <c r="G71" s="9">
        <v>0</v>
      </c>
      <c r="H71" s="7">
        <v>7</v>
      </c>
      <c r="I71" s="7">
        <f>SUM(F71:H71)</f>
        <v>598</v>
      </c>
      <c r="J71" s="8">
        <f>SUM(B71:E71)+I71</f>
        <v>7784</v>
      </c>
    </row>
    <row r="72" spans="1:10" x14ac:dyDescent="0.2">
      <c r="A72" s="16" t="s">
        <v>2</v>
      </c>
      <c r="B72" s="4">
        <f t="shared" ref="B72:I72" si="3">SUM(B69:B71)</f>
        <v>47142</v>
      </c>
      <c r="C72" s="4">
        <f t="shared" si="3"/>
        <v>5713</v>
      </c>
      <c r="D72" s="4">
        <f t="shared" si="3"/>
        <v>1398</v>
      </c>
      <c r="E72" s="4">
        <f t="shared" si="3"/>
        <v>9451</v>
      </c>
      <c r="F72" s="4">
        <f t="shared" si="3"/>
        <v>4710</v>
      </c>
      <c r="G72" s="4">
        <f t="shared" si="3"/>
        <v>0</v>
      </c>
      <c r="H72" s="4">
        <f t="shared" si="3"/>
        <v>108</v>
      </c>
      <c r="I72" s="4">
        <f t="shared" si="3"/>
        <v>4818</v>
      </c>
      <c r="J72" s="4">
        <f>SUM(B72:E72)+I72</f>
        <v>68522</v>
      </c>
    </row>
    <row r="73" spans="1:10" x14ac:dyDescent="0.2">
      <c r="A73" s="4"/>
    </row>
    <row r="74" spans="1:10" x14ac:dyDescent="0.2">
      <c r="A74" s="3" t="s">
        <v>3</v>
      </c>
      <c r="B74" s="3">
        <f>+B72+E72</f>
        <v>56593</v>
      </c>
      <c r="C74" s="3">
        <f>+C72</f>
        <v>5713</v>
      </c>
      <c r="D74" s="3">
        <f>+D72</f>
        <v>1398</v>
      </c>
    </row>
    <row r="76" spans="1:10" x14ac:dyDescent="0.2">
      <c r="A76" s="4" t="s">
        <v>57</v>
      </c>
      <c r="B76" s="4"/>
      <c r="C76" s="4"/>
      <c r="D76" s="4"/>
      <c r="E76" s="4"/>
      <c r="F76" s="4"/>
    </row>
    <row r="77" spans="1:10" x14ac:dyDescent="0.2">
      <c r="B77" s="4"/>
      <c r="C77" s="4"/>
      <c r="D77" s="4"/>
      <c r="E77" s="4"/>
      <c r="F77" s="4"/>
    </row>
    <row r="78" spans="1:10" x14ac:dyDescent="0.2">
      <c r="A78" s="4"/>
      <c r="B78" s="14" t="s">
        <v>179</v>
      </c>
      <c r="C78" s="14" t="s">
        <v>181</v>
      </c>
      <c r="D78" s="14" t="s">
        <v>179</v>
      </c>
      <c r="E78" s="17"/>
      <c r="F78" s="17"/>
      <c r="G78" s="17"/>
      <c r="H78" s="14" t="s">
        <v>1</v>
      </c>
      <c r="I78" s="14"/>
    </row>
    <row r="79" spans="1:10" x14ac:dyDescent="0.2">
      <c r="A79" s="4" t="s">
        <v>0</v>
      </c>
      <c r="B79" s="15" t="s">
        <v>180</v>
      </c>
      <c r="C79" s="15" t="s">
        <v>182</v>
      </c>
      <c r="D79" s="15" t="s">
        <v>180</v>
      </c>
      <c r="E79" s="15" t="s">
        <v>122</v>
      </c>
      <c r="F79" s="15" t="s">
        <v>123</v>
      </c>
      <c r="G79" s="15" t="s">
        <v>124</v>
      </c>
      <c r="H79" s="15" t="s">
        <v>125</v>
      </c>
      <c r="I79" s="15" t="s">
        <v>2</v>
      </c>
    </row>
    <row r="80" spans="1:10" x14ac:dyDescent="0.2">
      <c r="A80" s="4"/>
      <c r="B80" s="10" t="s">
        <v>140</v>
      </c>
      <c r="C80" s="10" t="s">
        <v>138</v>
      </c>
      <c r="D80" s="10" t="s">
        <v>139</v>
      </c>
      <c r="E80" s="10"/>
      <c r="F80" s="10"/>
      <c r="G80" s="10"/>
      <c r="H80" s="10"/>
      <c r="I80" s="10"/>
    </row>
    <row r="81" spans="1:9" x14ac:dyDescent="0.2">
      <c r="A81" s="4" t="s">
        <v>60</v>
      </c>
      <c r="B81" s="2">
        <v>67934</v>
      </c>
      <c r="C81" s="2">
        <v>5155</v>
      </c>
      <c r="D81" s="2">
        <v>6585</v>
      </c>
      <c r="E81" s="2">
        <v>9376</v>
      </c>
      <c r="F81" s="2">
        <v>0</v>
      </c>
      <c r="G81" s="2">
        <v>66</v>
      </c>
      <c r="H81" s="2">
        <f>SUM(E81:G81)</f>
        <v>9442</v>
      </c>
      <c r="I81" s="4">
        <f>SUM(B81:D81)+H81</f>
        <v>89116</v>
      </c>
    </row>
    <row r="82" spans="1:9" ht="13.5" thickBot="1" x14ac:dyDescent="0.25">
      <c r="A82" s="4" t="s">
        <v>49</v>
      </c>
      <c r="B82" s="7">
        <v>2535</v>
      </c>
      <c r="C82" s="9">
        <v>1518</v>
      </c>
      <c r="D82" s="7">
        <v>201</v>
      </c>
      <c r="E82" s="9">
        <v>1738</v>
      </c>
      <c r="F82" s="7">
        <v>0</v>
      </c>
      <c r="G82" s="8">
        <v>5</v>
      </c>
      <c r="H82" s="7">
        <f>SUM(E82:G82)</f>
        <v>1743</v>
      </c>
      <c r="I82" s="8">
        <f>SUM(B82:D82)+H82</f>
        <v>5997</v>
      </c>
    </row>
    <row r="83" spans="1:9" x14ac:dyDescent="0.2">
      <c r="A83" s="16" t="s">
        <v>2</v>
      </c>
      <c r="B83" s="4">
        <f t="shared" ref="B83:H83" si="4">SUM(B81:B82)</f>
        <v>70469</v>
      </c>
      <c r="C83" s="4">
        <f t="shared" si="4"/>
        <v>6673</v>
      </c>
      <c r="D83" s="4">
        <f t="shared" si="4"/>
        <v>6786</v>
      </c>
      <c r="E83" s="4">
        <f t="shared" si="4"/>
        <v>11114</v>
      </c>
      <c r="F83" s="4">
        <f t="shared" si="4"/>
        <v>0</v>
      </c>
      <c r="G83" s="4">
        <f t="shared" si="4"/>
        <v>71</v>
      </c>
      <c r="H83" s="4">
        <f t="shared" si="4"/>
        <v>11185</v>
      </c>
      <c r="I83" s="4">
        <f>SUM(B83:D83)+H83</f>
        <v>95113</v>
      </c>
    </row>
    <row r="84" spans="1:9" x14ac:dyDescent="0.2">
      <c r="A84" s="4"/>
    </row>
    <row r="85" spans="1:9" x14ac:dyDescent="0.2">
      <c r="A85" s="3" t="s">
        <v>3</v>
      </c>
      <c r="B85" s="3">
        <f>+B83+D83</f>
        <v>77255</v>
      </c>
      <c r="C85" s="3">
        <f>+C83</f>
        <v>6673</v>
      </c>
    </row>
    <row r="87" spans="1:9" x14ac:dyDescent="0.2">
      <c r="A87" s="4" t="s">
        <v>62</v>
      </c>
      <c r="B87" s="4"/>
      <c r="C87" s="4"/>
      <c r="D87" s="4"/>
      <c r="E87" s="4"/>
    </row>
    <row r="88" spans="1:9" x14ac:dyDescent="0.2">
      <c r="B88" s="4"/>
      <c r="C88" s="4"/>
      <c r="D88" s="4"/>
      <c r="E88" s="4"/>
    </row>
    <row r="89" spans="1:9" x14ac:dyDescent="0.2">
      <c r="A89" s="4"/>
      <c r="B89" s="14" t="s">
        <v>65</v>
      </c>
      <c r="C89" s="14" t="s">
        <v>115</v>
      </c>
      <c r="D89" s="14" t="s">
        <v>65</v>
      </c>
      <c r="E89" s="17"/>
      <c r="F89" s="17"/>
      <c r="G89" s="17"/>
      <c r="H89" s="14" t="s">
        <v>1</v>
      </c>
      <c r="I89" s="14"/>
    </row>
    <row r="90" spans="1:9" x14ac:dyDescent="0.2">
      <c r="A90" s="4" t="s">
        <v>0</v>
      </c>
      <c r="B90" s="15" t="s">
        <v>66</v>
      </c>
      <c r="C90" s="15" t="s">
        <v>183</v>
      </c>
      <c r="D90" s="15" t="s">
        <v>66</v>
      </c>
      <c r="E90" s="15" t="s">
        <v>122</v>
      </c>
      <c r="F90" s="15" t="s">
        <v>123</v>
      </c>
      <c r="G90" s="15" t="s">
        <v>124</v>
      </c>
      <c r="H90" s="15" t="s">
        <v>125</v>
      </c>
      <c r="I90" s="15" t="s">
        <v>2</v>
      </c>
    </row>
    <row r="91" spans="1:9" x14ac:dyDescent="0.2">
      <c r="A91" s="4"/>
      <c r="B91" s="10" t="s">
        <v>140</v>
      </c>
      <c r="C91" s="10" t="s">
        <v>138</v>
      </c>
      <c r="D91" s="10" t="s">
        <v>139</v>
      </c>
      <c r="E91" s="10"/>
      <c r="F91" s="10"/>
      <c r="G91" s="10"/>
      <c r="H91" s="10"/>
      <c r="I91" s="10"/>
    </row>
    <row r="92" spans="1:9" x14ac:dyDescent="0.2">
      <c r="A92" s="4" t="s">
        <v>60</v>
      </c>
      <c r="B92" s="2">
        <v>70997</v>
      </c>
      <c r="C92" s="2">
        <v>9727</v>
      </c>
      <c r="D92" s="2">
        <v>11662</v>
      </c>
      <c r="E92" s="2">
        <v>9037</v>
      </c>
      <c r="F92" s="2">
        <v>0</v>
      </c>
      <c r="G92" s="2">
        <v>183</v>
      </c>
      <c r="H92" s="2">
        <f>SUM(E92:G92)</f>
        <v>9220</v>
      </c>
      <c r="I92" s="4">
        <f>SUM(B92:D92)+H92</f>
        <v>101606</v>
      </c>
    </row>
    <row r="93" spans="1:9" x14ac:dyDescent="0.2">
      <c r="A93" s="4"/>
    </row>
    <row r="94" spans="1:9" x14ac:dyDescent="0.2">
      <c r="A94" s="3" t="s">
        <v>3</v>
      </c>
      <c r="B94" s="3">
        <f>+B92+D92</f>
        <v>82659</v>
      </c>
      <c r="C94" s="3">
        <f>+C92</f>
        <v>9727</v>
      </c>
    </row>
    <row r="96" spans="1:9" x14ac:dyDescent="0.2">
      <c r="A96" s="4" t="s">
        <v>63</v>
      </c>
      <c r="B96" s="4"/>
      <c r="C96" s="4"/>
      <c r="D96" s="4"/>
      <c r="E96" s="4"/>
    </row>
    <row r="97" spans="1:12" x14ac:dyDescent="0.2">
      <c r="B97" s="4"/>
      <c r="C97" s="4"/>
      <c r="D97" s="4"/>
      <c r="E97" s="4"/>
    </row>
    <row r="98" spans="1:12" x14ac:dyDescent="0.2">
      <c r="A98" s="4"/>
      <c r="B98" s="14" t="s">
        <v>58</v>
      </c>
      <c r="C98" s="14" t="s">
        <v>184</v>
      </c>
      <c r="D98" s="14" t="s">
        <v>58</v>
      </c>
      <c r="E98" s="14" t="s">
        <v>121</v>
      </c>
      <c r="F98" s="17"/>
      <c r="G98" s="17"/>
      <c r="H98" s="17"/>
      <c r="I98" s="14" t="s">
        <v>1</v>
      </c>
      <c r="J98" s="14"/>
    </row>
    <row r="99" spans="1:12" x14ac:dyDescent="0.2">
      <c r="A99" s="4" t="s">
        <v>0</v>
      </c>
      <c r="B99" s="15" t="s">
        <v>59</v>
      </c>
      <c r="C99" s="15" t="s">
        <v>185</v>
      </c>
      <c r="D99" s="15" t="s">
        <v>59</v>
      </c>
      <c r="E99" s="15" t="s">
        <v>186</v>
      </c>
      <c r="F99" s="15" t="s">
        <v>122</v>
      </c>
      <c r="G99" s="15" t="s">
        <v>123</v>
      </c>
      <c r="H99" s="15" t="s">
        <v>124</v>
      </c>
      <c r="I99" s="15" t="s">
        <v>125</v>
      </c>
      <c r="J99" s="15" t="s">
        <v>2</v>
      </c>
    </row>
    <row r="100" spans="1:12" x14ac:dyDescent="0.2">
      <c r="A100" s="4"/>
      <c r="B100" s="10" t="s">
        <v>140</v>
      </c>
      <c r="C100" s="10" t="s">
        <v>138</v>
      </c>
      <c r="D100" s="10" t="s">
        <v>139</v>
      </c>
      <c r="E100" s="10" t="s">
        <v>187</v>
      </c>
      <c r="F100" s="10"/>
      <c r="G100" s="10"/>
      <c r="H100" s="10"/>
      <c r="I100" s="10"/>
      <c r="J100" s="10"/>
    </row>
    <row r="101" spans="1:12" x14ac:dyDescent="0.2">
      <c r="A101" s="4" t="s">
        <v>60</v>
      </c>
      <c r="B101" s="2">
        <v>16521</v>
      </c>
      <c r="C101" s="2">
        <v>5321</v>
      </c>
      <c r="D101" s="2">
        <v>2094</v>
      </c>
      <c r="E101" s="2">
        <v>82</v>
      </c>
      <c r="F101" s="2">
        <v>5712</v>
      </c>
      <c r="G101" s="2">
        <v>0</v>
      </c>
      <c r="H101" s="2">
        <v>70</v>
      </c>
      <c r="I101" s="2">
        <f>SUM(F101:H101)</f>
        <v>5782</v>
      </c>
      <c r="J101" s="4">
        <f>SUM(B101:E101)+I101</f>
        <v>29800</v>
      </c>
    </row>
    <row r="102" spans="1:12" ht="13.5" thickBot="1" x14ac:dyDescent="0.25">
      <c r="A102" s="4" t="s">
        <v>61</v>
      </c>
      <c r="B102" s="7">
        <v>57424</v>
      </c>
      <c r="C102" s="7">
        <v>6721</v>
      </c>
      <c r="D102" s="7">
        <v>13041</v>
      </c>
      <c r="E102" s="7">
        <v>472</v>
      </c>
      <c r="F102" s="7">
        <v>5633</v>
      </c>
      <c r="G102" s="7">
        <v>0</v>
      </c>
      <c r="H102" s="7">
        <v>135</v>
      </c>
      <c r="I102" s="7">
        <f>SUM(F102:H102)</f>
        <v>5768</v>
      </c>
      <c r="J102" s="8">
        <f>SUM(B102:E102)+I102</f>
        <v>83426</v>
      </c>
    </row>
    <row r="103" spans="1:12" x14ac:dyDescent="0.2">
      <c r="A103" s="16" t="s">
        <v>2</v>
      </c>
      <c r="B103" s="4">
        <f t="shared" ref="B103:H103" si="5">SUM(B101:B102)</f>
        <v>73945</v>
      </c>
      <c r="C103" s="4">
        <f t="shared" si="5"/>
        <v>12042</v>
      </c>
      <c r="D103" s="4">
        <f t="shared" si="5"/>
        <v>15135</v>
      </c>
      <c r="E103" s="4">
        <f t="shared" si="5"/>
        <v>554</v>
      </c>
      <c r="F103" s="4">
        <f t="shared" si="5"/>
        <v>11345</v>
      </c>
      <c r="G103" s="4">
        <f t="shared" si="5"/>
        <v>0</v>
      </c>
      <c r="H103" s="4">
        <f t="shared" si="5"/>
        <v>205</v>
      </c>
      <c r="I103" s="4">
        <f>SUM(I101:I102)</f>
        <v>11550</v>
      </c>
      <c r="J103" s="4">
        <f>SUM(B103:E103)+I103</f>
        <v>113226</v>
      </c>
    </row>
    <row r="104" spans="1:12" x14ac:dyDescent="0.2">
      <c r="A104" s="4"/>
    </row>
    <row r="105" spans="1:12" x14ac:dyDescent="0.2">
      <c r="A105" s="3" t="s">
        <v>3</v>
      </c>
      <c r="B105" s="3">
        <f>+B103+D103</f>
        <v>89080</v>
      </c>
      <c r="C105" s="3">
        <f>+C103</f>
        <v>12042</v>
      </c>
      <c r="E105" s="3">
        <f>+E103</f>
        <v>554</v>
      </c>
    </row>
    <row r="107" spans="1:12" x14ac:dyDescent="0.2">
      <c r="A107" s="4" t="s">
        <v>64</v>
      </c>
      <c r="B107" s="4"/>
      <c r="C107" s="4"/>
      <c r="D107" s="4"/>
      <c r="E107" s="4"/>
      <c r="F107" s="4"/>
    </row>
    <row r="108" spans="1:12" x14ac:dyDescent="0.2">
      <c r="B108" s="4"/>
      <c r="C108" s="4"/>
      <c r="D108" s="4"/>
      <c r="E108" s="4"/>
      <c r="F108" s="4"/>
    </row>
    <row r="109" spans="1:12" x14ac:dyDescent="0.2">
      <c r="A109" s="4"/>
      <c r="B109" s="14" t="s">
        <v>188</v>
      </c>
      <c r="C109" s="14" t="s">
        <v>130</v>
      </c>
      <c r="D109" s="14" t="s">
        <v>130</v>
      </c>
      <c r="E109" s="14" t="s">
        <v>188</v>
      </c>
      <c r="F109" s="14" t="s">
        <v>130</v>
      </c>
      <c r="G109" s="14" t="s">
        <v>190</v>
      </c>
      <c r="H109" s="17"/>
      <c r="I109" s="17"/>
      <c r="J109" s="17"/>
      <c r="K109" s="14" t="s">
        <v>1</v>
      </c>
      <c r="L109" s="14"/>
    </row>
    <row r="110" spans="1:12" x14ac:dyDescent="0.2">
      <c r="A110" s="4" t="s">
        <v>0</v>
      </c>
      <c r="B110" s="15" t="s">
        <v>189</v>
      </c>
      <c r="C110" s="15" t="s">
        <v>143</v>
      </c>
      <c r="D110" s="15" t="s">
        <v>143</v>
      </c>
      <c r="E110" s="15" t="s">
        <v>189</v>
      </c>
      <c r="F110" s="15" t="s">
        <v>143</v>
      </c>
      <c r="G110" s="15" t="s">
        <v>191</v>
      </c>
      <c r="H110" s="15" t="s">
        <v>122</v>
      </c>
      <c r="I110" s="15" t="s">
        <v>123</v>
      </c>
      <c r="J110" s="15" t="s">
        <v>124</v>
      </c>
      <c r="K110" s="15" t="s">
        <v>125</v>
      </c>
      <c r="L110" s="15" t="s">
        <v>2</v>
      </c>
    </row>
    <row r="111" spans="1:12" x14ac:dyDescent="0.2">
      <c r="A111" s="4"/>
      <c r="B111" s="10" t="s">
        <v>140</v>
      </c>
      <c r="C111" s="10" t="s">
        <v>136</v>
      </c>
      <c r="D111" s="10" t="s">
        <v>138</v>
      </c>
      <c r="E111" s="10" t="s">
        <v>139</v>
      </c>
      <c r="F111" s="10" t="s">
        <v>137</v>
      </c>
      <c r="G111" s="10" t="s">
        <v>149</v>
      </c>
      <c r="H111" s="10"/>
      <c r="I111" s="10"/>
      <c r="J111" s="10"/>
      <c r="K111" s="10"/>
      <c r="L111" s="10"/>
    </row>
    <row r="112" spans="1:12" x14ac:dyDescent="0.2">
      <c r="A112" s="4" t="s">
        <v>38</v>
      </c>
      <c r="B112" s="11">
        <v>27935</v>
      </c>
      <c r="C112" s="22">
        <v>39006</v>
      </c>
      <c r="D112" s="11">
        <v>5935</v>
      </c>
      <c r="E112" s="22">
        <v>2446</v>
      </c>
      <c r="F112" s="11">
        <v>1988</v>
      </c>
      <c r="G112" s="22">
        <v>1880</v>
      </c>
      <c r="H112" s="11">
        <v>1750</v>
      </c>
      <c r="I112" s="22">
        <v>0</v>
      </c>
      <c r="J112" s="11">
        <v>474</v>
      </c>
      <c r="K112" s="2">
        <f>SUM(H112:J112)</f>
        <v>2224</v>
      </c>
      <c r="L112" s="4">
        <f>SUM(B112:G112)+K112</f>
        <v>81414</v>
      </c>
    </row>
    <row r="113" spans="1:12" ht="13.5" thickBot="1" x14ac:dyDescent="0.25">
      <c r="A113" s="4" t="s">
        <v>60</v>
      </c>
      <c r="B113" s="7">
        <v>13494</v>
      </c>
      <c r="C113" s="7">
        <v>9285</v>
      </c>
      <c r="D113" s="7">
        <v>2316</v>
      </c>
      <c r="E113" s="7">
        <v>1369</v>
      </c>
      <c r="F113" s="7">
        <v>356</v>
      </c>
      <c r="G113" s="7">
        <v>807</v>
      </c>
      <c r="H113" s="7">
        <v>1886</v>
      </c>
      <c r="I113" s="7">
        <v>0</v>
      </c>
      <c r="J113" s="7">
        <v>72</v>
      </c>
      <c r="K113" s="7">
        <f>SUM(H113:J113)</f>
        <v>1958</v>
      </c>
      <c r="L113" s="8">
        <f>SUM(B113:G113)+K113</f>
        <v>29585</v>
      </c>
    </row>
    <row r="114" spans="1:12" x14ac:dyDescent="0.2">
      <c r="A114" s="16" t="s">
        <v>2</v>
      </c>
      <c r="B114" s="4">
        <f t="shared" ref="B114:K114" si="6">SUM(B112:B113)</f>
        <v>41429</v>
      </c>
      <c r="C114" s="4">
        <f t="shared" si="6"/>
        <v>48291</v>
      </c>
      <c r="D114" s="4">
        <f t="shared" si="6"/>
        <v>8251</v>
      </c>
      <c r="E114" s="4">
        <f t="shared" si="6"/>
        <v>3815</v>
      </c>
      <c r="F114" s="4">
        <f t="shared" si="6"/>
        <v>2344</v>
      </c>
      <c r="G114" s="4">
        <f t="shared" si="6"/>
        <v>2687</v>
      </c>
      <c r="H114" s="4">
        <f t="shared" si="6"/>
        <v>3636</v>
      </c>
      <c r="I114" s="4">
        <f t="shared" si="6"/>
        <v>0</v>
      </c>
      <c r="J114" s="4">
        <f t="shared" si="6"/>
        <v>546</v>
      </c>
      <c r="K114" s="4">
        <f t="shared" si="6"/>
        <v>4182</v>
      </c>
      <c r="L114" s="4">
        <f>SUM(B114:G114)+K114</f>
        <v>110999</v>
      </c>
    </row>
    <row r="115" spans="1:12" x14ac:dyDescent="0.2">
      <c r="A115" s="4"/>
    </row>
    <row r="116" spans="1:12" x14ac:dyDescent="0.2">
      <c r="A116" s="3" t="s">
        <v>3</v>
      </c>
      <c r="B116" s="3">
        <f>+B114+E114</f>
        <v>45244</v>
      </c>
      <c r="C116" s="3">
        <f>+C114+D114+F114</f>
        <v>58886</v>
      </c>
      <c r="G116" s="3">
        <f>+G114</f>
        <v>2687</v>
      </c>
    </row>
    <row r="118" spans="1:12" x14ac:dyDescent="0.2">
      <c r="A118" s="4" t="s">
        <v>67</v>
      </c>
      <c r="B118" s="4"/>
      <c r="C118" s="4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x14ac:dyDescent="0.2">
      <c r="B119" s="4"/>
      <c r="C119" s="4"/>
      <c r="D119" s="4"/>
      <c r="E119" s="4"/>
      <c r="F119" s="4"/>
    </row>
    <row r="120" spans="1:12" x14ac:dyDescent="0.2">
      <c r="A120" s="4"/>
      <c r="B120" s="14" t="s">
        <v>72</v>
      </c>
      <c r="C120" s="14" t="s">
        <v>192</v>
      </c>
      <c r="D120" s="14" t="s">
        <v>192</v>
      </c>
      <c r="E120" s="14" t="s">
        <v>72</v>
      </c>
      <c r="F120" s="14" t="s">
        <v>192</v>
      </c>
      <c r="G120" s="17"/>
      <c r="H120" s="17"/>
      <c r="I120" s="17"/>
      <c r="J120" s="14" t="s">
        <v>1</v>
      </c>
      <c r="K120" s="14"/>
    </row>
    <row r="121" spans="1:12" x14ac:dyDescent="0.2">
      <c r="A121" s="4" t="s">
        <v>0</v>
      </c>
      <c r="B121" s="15" t="s">
        <v>73</v>
      </c>
      <c r="C121" s="15" t="s">
        <v>193</v>
      </c>
      <c r="D121" s="15" t="s">
        <v>193</v>
      </c>
      <c r="E121" s="15" t="s">
        <v>73</v>
      </c>
      <c r="F121" s="15" t="s">
        <v>193</v>
      </c>
      <c r="G121" s="15" t="s">
        <v>122</v>
      </c>
      <c r="H121" s="15" t="s">
        <v>123</v>
      </c>
      <c r="I121" s="15" t="s">
        <v>124</v>
      </c>
      <c r="J121" s="15" t="s">
        <v>125</v>
      </c>
      <c r="K121" s="15" t="s">
        <v>2</v>
      </c>
    </row>
    <row r="122" spans="1:12" x14ac:dyDescent="0.2">
      <c r="A122" s="4"/>
      <c r="B122" s="10" t="s">
        <v>140</v>
      </c>
      <c r="C122" s="10" t="s">
        <v>136</v>
      </c>
      <c r="D122" s="10" t="s">
        <v>138</v>
      </c>
      <c r="E122" s="10" t="s">
        <v>139</v>
      </c>
      <c r="F122" s="10" t="s">
        <v>137</v>
      </c>
      <c r="G122" s="10"/>
      <c r="H122" s="10"/>
      <c r="I122" s="10"/>
      <c r="J122" s="10"/>
      <c r="K122" s="10"/>
    </row>
    <row r="123" spans="1:12" x14ac:dyDescent="0.2">
      <c r="A123" s="4" t="s">
        <v>60</v>
      </c>
      <c r="B123" s="2">
        <v>5635</v>
      </c>
      <c r="C123" s="2">
        <v>747</v>
      </c>
      <c r="D123" s="2">
        <v>223</v>
      </c>
      <c r="E123" s="2">
        <v>1753</v>
      </c>
      <c r="F123" s="2">
        <v>107</v>
      </c>
      <c r="G123" s="2">
        <v>382</v>
      </c>
      <c r="H123" s="2">
        <v>0</v>
      </c>
      <c r="I123" s="2">
        <v>21</v>
      </c>
      <c r="J123" s="2">
        <f>SUM(G123:I123)</f>
        <v>403</v>
      </c>
      <c r="K123" s="4">
        <f>SUM(B123:F123)+J123</f>
        <v>8868</v>
      </c>
    </row>
    <row r="124" spans="1:12" x14ac:dyDescent="0.2">
      <c r="A124" s="4" t="s">
        <v>61</v>
      </c>
      <c r="B124" s="2">
        <v>63200</v>
      </c>
      <c r="C124" s="2">
        <v>17433</v>
      </c>
      <c r="D124" s="2">
        <v>1383</v>
      </c>
      <c r="E124" s="2">
        <v>9156</v>
      </c>
      <c r="F124" s="2">
        <v>1053</v>
      </c>
      <c r="G124" s="2">
        <v>2818</v>
      </c>
      <c r="H124" s="2">
        <v>0</v>
      </c>
      <c r="I124" s="2">
        <v>45</v>
      </c>
      <c r="J124" s="2">
        <f>SUM(G124:I124)</f>
        <v>2863</v>
      </c>
      <c r="K124" s="4">
        <f>SUM(B124:F124)+J124</f>
        <v>95088</v>
      </c>
    </row>
    <row r="125" spans="1:12" ht="13.5" thickBot="1" x14ac:dyDescent="0.25">
      <c r="A125" s="4" t="s">
        <v>49</v>
      </c>
      <c r="B125" s="7">
        <v>9605</v>
      </c>
      <c r="C125" s="9">
        <v>1384</v>
      </c>
      <c r="D125" s="7">
        <v>235</v>
      </c>
      <c r="E125" s="9">
        <v>1254</v>
      </c>
      <c r="F125" s="7">
        <v>166</v>
      </c>
      <c r="G125" s="9">
        <v>791</v>
      </c>
      <c r="H125" s="7">
        <v>0</v>
      </c>
      <c r="I125" s="7">
        <v>29</v>
      </c>
      <c r="J125" s="7">
        <f>SUM(G125:I125)</f>
        <v>820</v>
      </c>
      <c r="K125" s="8">
        <f>SUM(B125:F125)+J125</f>
        <v>13464</v>
      </c>
    </row>
    <row r="126" spans="1:12" x14ac:dyDescent="0.2">
      <c r="A126" s="16" t="s">
        <v>2</v>
      </c>
      <c r="B126" s="4">
        <f t="shared" ref="B126:J126" si="7">SUM(B123:B125)</f>
        <v>78440</v>
      </c>
      <c r="C126" s="4">
        <f t="shared" si="7"/>
        <v>19564</v>
      </c>
      <c r="D126" s="4">
        <f t="shared" si="7"/>
        <v>1841</v>
      </c>
      <c r="E126" s="4">
        <f t="shared" si="7"/>
        <v>12163</v>
      </c>
      <c r="F126" s="4">
        <f t="shared" si="7"/>
        <v>1326</v>
      </c>
      <c r="G126" s="4">
        <f t="shared" si="7"/>
        <v>3991</v>
      </c>
      <c r="H126" s="4">
        <f t="shared" si="7"/>
        <v>0</v>
      </c>
      <c r="I126" s="4">
        <f t="shared" si="7"/>
        <v>95</v>
      </c>
      <c r="J126" s="4">
        <f t="shared" si="7"/>
        <v>4086</v>
      </c>
      <c r="K126" s="4">
        <f>SUM(B126:F126)+J126</f>
        <v>117420</v>
      </c>
    </row>
    <row r="127" spans="1:12" x14ac:dyDescent="0.2">
      <c r="A127" s="4"/>
    </row>
    <row r="128" spans="1:12" x14ac:dyDescent="0.2">
      <c r="A128" s="3" t="s">
        <v>3</v>
      </c>
      <c r="B128" s="3">
        <f>+B126+E126</f>
        <v>90603</v>
      </c>
      <c r="C128" s="3">
        <f>+C126+D126+F126</f>
        <v>22731</v>
      </c>
    </row>
    <row r="130" spans="1:9" x14ac:dyDescent="0.2">
      <c r="A130" s="4" t="s">
        <v>70</v>
      </c>
      <c r="B130" s="4"/>
      <c r="C130" s="4"/>
      <c r="D130" s="4"/>
      <c r="E130" s="4"/>
      <c r="F130" s="4"/>
      <c r="G130" s="4"/>
    </row>
    <row r="131" spans="1:9" x14ac:dyDescent="0.2">
      <c r="B131" s="4"/>
      <c r="C131" s="4"/>
      <c r="D131" s="4"/>
      <c r="E131" s="4"/>
      <c r="F131" s="4"/>
      <c r="G131" s="4"/>
    </row>
    <row r="132" spans="1:9" x14ac:dyDescent="0.2">
      <c r="A132" s="4"/>
      <c r="B132" s="14" t="s">
        <v>75</v>
      </c>
      <c r="C132" s="14" t="s">
        <v>75</v>
      </c>
      <c r="D132" s="14" t="s">
        <v>151</v>
      </c>
      <c r="E132" s="17"/>
      <c r="F132" s="17"/>
      <c r="G132" s="17"/>
      <c r="H132" s="14" t="s">
        <v>1</v>
      </c>
      <c r="I132" s="14"/>
    </row>
    <row r="133" spans="1:9" x14ac:dyDescent="0.2">
      <c r="A133" s="4" t="s">
        <v>0</v>
      </c>
      <c r="B133" s="15" t="s">
        <v>76</v>
      </c>
      <c r="C133" s="15" t="s">
        <v>76</v>
      </c>
      <c r="D133" s="15" t="s">
        <v>194</v>
      </c>
      <c r="E133" s="15" t="s">
        <v>122</v>
      </c>
      <c r="F133" s="15" t="s">
        <v>123</v>
      </c>
      <c r="G133" s="15" t="s">
        <v>124</v>
      </c>
      <c r="H133" s="15" t="s">
        <v>125</v>
      </c>
      <c r="I133" s="15" t="s">
        <v>2</v>
      </c>
    </row>
    <row r="134" spans="1:9" x14ac:dyDescent="0.2">
      <c r="A134" s="4"/>
      <c r="B134" s="10" t="s">
        <v>140</v>
      </c>
      <c r="C134" s="10" t="s">
        <v>139</v>
      </c>
      <c r="D134" s="10" t="s">
        <v>149</v>
      </c>
      <c r="E134" s="10"/>
      <c r="F134" s="10"/>
      <c r="G134" s="10"/>
      <c r="H134" s="10"/>
      <c r="I134" s="10"/>
    </row>
    <row r="135" spans="1:9" x14ac:dyDescent="0.2">
      <c r="A135" s="4" t="s">
        <v>56</v>
      </c>
      <c r="B135" s="2">
        <v>11856</v>
      </c>
      <c r="C135" s="2">
        <v>625</v>
      </c>
      <c r="D135" s="2">
        <v>1373</v>
      </c>
      <c r="E135" s="2">
        <v>2316</v>
      </c>
      <c r="F135" s="2">
        <v>0</v>
      </c>
      <c r="G135" s="2">
        <v>20</v>
      </c>
      <c r="H135" s="2">
        <f>SUM(E135:G135)</f>
        <v>2336</v>
      </c>
      <c r="I135" s="4">
        <f>SUM(B135:D135)+H135</f>
        <v>16190</v>
      </c>
    </row>
    <row r="136" spans="1:9" ht="13.5" thickBot="1" x14ac:dyDescent="0.25">
      <c r="A136" s="4" t="s">
        <v>61</v>
      </c>
      <c r="B136" s="7">
        <v>51581</v>
      </c>
      <c r="C136" s="9">
        <v>4334</v>
      </c>
      <c r="D136" s="7">
        <v>8433</v>
      </c>
      <c r="E136" s="9">
        <v>11165</v>
      </c>
      <c r="F136" s="7">
        <v>0</v>
      </c>
      <c r="G136" s="9">
        <v>131</v>
      </c>
      <c r="H136" s="7">
        <f>SUM(E136:G136)</f>
        <v>11296</v>
      </c>
      <c r="I136" s="8">
        <f>SUM(B136:D136)+H136</f>
        <v>75644</v>
      </c>
    </row>
    <row r="137" spans="1:9" x14ac:dyDescent="0.2">
      <c r="A137" s="16" t="s">
        <v>2</v>
      </c>
      <c r="B137" s="4">
        <f t="shared" ref="B137:H137" si="8">SUM(B135:B136)</f>
        <v>63437</v>
      </c>
      <c r="C137" s="4">
        <f t="shared" si="8"/>
        <v>4959</v>
      </c>
      <c r="D137" s="4">
        <f t="shared" si="8"/>
        <v>9806</v>
      </c>
      <c r="E137" s="4">
        <f t="shared" si="8"/>
        <v>13481</v>
      </c>
      <c r="F137" s="4">
        <f t="shared" si="8"/>
        <v>0</v>
      </c>
      <c r="G137" s="4">
        <f t="shared" si="8"/>
        <v>151</v>
      </c>
      <c r="H137" s="4">
        <f t="shared" si="8"/>
        <v>13632</v>
      </c>
      <c r="I137" s="4">
        <f>SUM(B137:D137)+H137</f>
        <v>91834</v>
      </c>
    </row>
    <row r="138" spans="1:9" x14ac:dyDescent="0.2">
      <c r="A138" s="4"/>
    </row>
    <row r="139" spans="1:9" x14ac:dyDescent="0.2">
      <c r="A139" s="3" t="s">
        <v>3</v>
      </c>
      <c r="B139" s="3">
        <f>+B137+C137</f>
        <v>68396</v>
      </c>
      <c r="C139" s="29"/>
      <c r="D139" s="3">
        <f>+D137</f>
        <v>9806</v>
      </c>
    </row>
    <row r="141" spans="1:9" x14ac:dyDescent="0.2">
      <c r="A141" s="4" t="s">
        <v>71</v>
      </c>
      <c r="B141" s="4"/>
      <c r="C141" s="4"/>
      <c r="D141" s="4"/>
      <c r="E141" s="4"/>
      <c r="F141" s="4"/>
    </row>
    <row r="142" spans="1:9" x14ac:dyDescent="0.2">
      <c r="B142" s="4"/>
      <c r="C142" s="4"/>
      <c r="D142" s="4"/>
      <c r="E142" s="4"/>
      <c r="F142" s="4"/>
    </row>
    <row r="143" spans="1:9" x14ac:dyDescent="0.2">
      <c r="A143" s="4"/>
      <c r="B143" s="14" t="s">
        <v>54</v>
      </c>
      <c r="C143" s="14" t="s">
        <v>48</v>
      </c>
      <c r="D143" s="14" t="s">
        <v>54</v>
      </c>
      <c r="E143" s="17"/>
      <c r="F143" s="17"/>
      <c r="G143" s="17"/>
      <c r="H143" s="14" t="s">
        <v>1</v>
      </c>
      <c r="I143" s="14"/>
    </row>
    <row r="144" spans="1:9" x14ac:dyDescent="0.2">
      <c r="A144" s="4" t="s">
        <v>0</v>
      </c>
      <c r="B144" s="15" t="s">
        <v>55</v>
      </c>
      <c r="C144" s="15" t="s">
        <v>195</v>
      </c>
      <c r="D144" s="15" t="s">
        <v>55</v>
      </c>
      <c r="E144" s="15" t="s">
        <v>122</v>
      </c>
      <c r="F144" s="15" t="s">
        <v>123</v>
      </c>
      <c r="G144" s="15" t="s">
        <v>124</v>
      </c>
      <c r="H144" s="15" t="s">
        <v>125</v>
      </c>
      <c r="I144" s="15" t="s">
        <v>2</v>
      </c>
    </row>
    <row r="145" spans="1:10" x14ac:dyDescent="0.2">
      <c r="A145" s="4"/>
      <c r="B145" s="10" t="s">
        <v>140</v>
      </c>
      <c r="C145" s="10" t="s">
        <v>138</v>
      </c>
      <c r="D145" s="10" t="s">
        <v>139</v>
      </c>
      <c r="E145" s="10"/>
      <c r="F145" s="10"/>
      <c r="G145" s="10"/>
      <c r="H145" s="10"/>
      <c r="I145" s="10"/>
    </row>
    <row r="146" spans="1:10" x14ac:dyDescent="0.2">
      <c r="A146" s="4" t="s">
        <v>56</v>
      </c>
      <c r="B146" s="2">
        <v>17518</v>
      </c>
      <c r="C146" s="2">
        <v>2892</v>
      </c>
      <c r="D146" s="2">
        <v>1475</v>
      </c>
      <c r="E146" s="2">
        <v>3837</v>
      </c>
      <c r="F146" s="2">
        <v>0</v>
      </c>
      <c r="G146" s="2">
        <v>33</v>
      </c>
      <c r="H146" s="2">
        <f>SUM(E146:G146)</f>
        <v>3870</v>
      </c>
      <c r="I146" s="4">
        <f>SUM(B146:D146)+H146</f>
        <v>25755</v>
      </c>
    </row>
    <row r="147" spans="1:10" ht="13.5" thickBot="1" x14ac:dyDescent="0.25">
      <c r="A147" s="4" t="s">
        <v>49</v>
      </c>
      <c r="B147" s="7">
        <v>27852</v>
      </c>
      <c r="C147" s="9">
        <v>3843</v>
      </c>
      <c r="D147" s="9">
        <v>3507</v>
      </c>
      <c r="E147" s="9">
        <v>6331</v>
      </c>
      <c r="F147" s="7">
        <v>0</v>
      </c>
      <c r="G147" s="9">
        <v>84</v>
      </c>
      <c r="H147" s="7">
        <f>SUM(E147:G147)</f>
        <v>6415</v>
      </c>
      <c r="I147" s="8">
        <f>SUM(B147:D147)+H147</f>
        <v>41617</v>
      </c>
    </row>
    <row r="148" spans="1:10" x14ac:dyDescent="0.2">
      <c r="A148" s="16" t="s">
        <v>2</v>
      </c>
      <c r="B148" s="4">
        <f t="shared" ref="B148:H148" si="9">SUM(B146:B147)</f>
        <v>45370</v>
      </c>
      <c r="C148" s="4">
        <f t="shared" si="9"/>
        <v>6735</v>
      </c>
      <c r="D148" s="4">
        <f t="shared" si="9"/>
        <v>4982</v>
      </c>
      <c r="E148" s="4">
        <f t="shared" si="9"/>
        <v>10168</v>
      </c>
      <c r="F148" s="4">
        <f t="shared" si="9"/>
        <v>0</v>
      </c>
      <c r="G148" s="4">
        <f t="shared" si="9"/>
        <v>117</v>
      </c>
      <c r="H148" s="4">
        <f t="shared" si="9"/>
        <v>10285</v>
      </c>
      <c r="I148" s="4">
        <f>SUM(B148:D148)+H148</f>
        <v>67372</v>
      </c>
    </row>
    <row r="149" spans="1:10" x14ac:dyDescent="0.2">
      <c r="A149" s="4"/>
    </row>
    <row r="150" spans="1:10" x14ac:dyDescent="0.2">
      <c r="A150" s="3" t="s">
        <v>3</v>
      </c>
      <c r="B150" s="3">
        <f>+B148+D148</f>
        <v>50352</v>
      </c>
      <c r="C150" s="3">
        <f>+C148</f>
        <v>6735</v>
      </c>
    </row>
    <row r="152" spans="1:10" x14ac:dyDescent="0.2">
      <c r="A152" s="4" t="s">
        <v>74</v>
      </c>
      <c r="B152" s="4"/>
      <c r="C152" s="4"/>
      <c r="D152" s="4"/>
      <c r="E152" s="4"/>
      <c r="F152" s="4"/>
      <c r="G152" s="4"/>
    </row>
    <row r="153" spans="1:10" x14ac:dyDescent="0.2">
      <c r="B153" s="4"/>
      <c r="C153" s="4"/>
      <c r="D153" s="4"/>
      <c r="E153" s="4"/>
      <c r="F153" s="4"/>
      <c r="G153" s="4"/>
    </row>
    <row r="154" spans="1:10" x14ac:dyDescent="0.2">
      <c r="A154" s="4"/>
      <c r="B154" s="14" t="s">
        <v>78</v>
      </c>
      <c r="C154" s="14" t="s">
        <v>196</v>
      </c>
      <c r="D154" s="14" t="s">
        <v>78</v>
      </c>
      <c r="E154" s="14" t="s">
        <v>131</v>
      </c>
      <c r="F154" s="17"/>
      <c r="G154" s="17"/>
      <c r="H154" s="17"/>
      <c r="I154" s="14" t="s">
        <v>1</v>
      </c>
      <c r="J154" s="14"/>
    </row>
    <row r="155" spans="1:10" x14ac:dyDescent="0.2">
      <c r="A155" s="4" t="s">
        <v>0</v>
      </c>
      <c r="B155" s="15" t="s">
        <v>79</v>
      </c>
      <c r="C155" s="15" t="s">
        <v>197</v>
      </c>
      <c r="D155" s="15" t="s">
        <v>79</v>
      </c>
      <c r="E155" s="15" t="s">
        <v>198</v>
      </c>
      <c r="F155" s="15" t="s">
        <v>122</v>
      </c>
      <c r="G155" s="15" t="s">
        <v>123</v>
      </c>
      <c r="H155" s="15" t="s">
        <v>124</v>
      </c>
      <c r="I155" s="15" t="s">
        <v>125</v>
      </c>
      <c r="J155" s="15" t="s">
        <v>2</v>
      </c>
    </row>
    <row r="156" spans="1:10" x14ac:dyDescent="0.2">
      <c r="A156" s="4"/>
      <c r="B156" s="10" t="s">
        <v>140</v>
      </c>
      <c r="C156" s="10" t="s">
        <v>138</v>
      </c>
      <c r="D156" s="10" t="s">
        <v>139</v>
      </c>
      <c r="E156" s="10" t="s">
        <v>149</v>
      </c>
      <c r="F156" s="10"/>
      <c r="G156" s="10"/>
      <c r="H156" s="10"/>
      <c r="I156" s="10"/>
      <c r="J156" s="10"/>
    </row>
    <row r="157" spans="1:10" x14ac:dyDescent="0.2">
      <c r="A157" s="4" t="s">
        <v>56</v>
      </c>
      <c r="B157" s="2">
        <v>53128</v>
      </c>
      <c r="C157" s="2">
        <v>1047</v>
      </c>
      <c r="D157" s="2">
        <v>1778</v>
      </c>
      <c r="E157" s="2">
        <v>568</v>
      </c>
      <c r="F157" s="2">
        <v>4705</v>
      </c>
      <c r="G157" s="2">
        <v>0</v>
      </c>
      <c r="H157" s="2">
        <v>42</v>
      </c>
      <c r="I157" s="2">
        <f>SUM(F157:H157)</f>
        <v>4747</v>
      </c>
      <c r="J157" s="4">
        <f>SUM(B157:E157)+I157</f>
        <v>61268</v>
      </c>
    </row>
    <row r="158" spans="1:10" x14ac:dyDescent="0.2">
      <c r="A158" s="4"/>
    </row>
    <row r="159" spans="1:10" x14ac:dyDescent="0.2">
      <c r="A159" s="3" t="s">
        <v>3</v>
      </c>
      <c r="B159" s="3">
        <f>+B157+D157</f>
        <v>54906</v>
      </c>
      <c r="C159" s="3">
        <f>+C157</f>
        <v>1047</v>
      </c>
      <c r="E159" s="3">
        <f>+E157</f>
        <v>568</v>
      </c>
    </row>
    <row r="161" spans="1:10" x14ac:dyDescent="0.2">
      <c r="A161" s="4" t="s">
        <v>77</v>
      </c>
      <c r="B161" s="4"/>
      <c r="C161" s="4"/>
      <c r="D161" s="4"/>
      <c r="E161" s="4"/>
      <c r="F161" s="4"/>
      <c r="G161" s="4"/>
    </row>
    <row r="162" spans="1:10" x14ac:dyDescent="0.2">
      <c r="B162" s="4"/>
      <c r="C162" s="4"/>
      <c r="D162" s="4"/>
      <c r="E162" s="4"/>
      <c r="F162" s="4"/>
      <c r="G162" s="4"/>
    </row>
    <row r="163" spans="1:10" x14ac:dyDescent="0.2">
      <c r="A163" s="4"/>
      <c r="B163" s="14" t="s">
        <v>81</v>
      </c>
      <c r="C163" s="14" t="s">
        <v>81</v>
      </c>
      <c r="D163" s="17"/>
      <c r="E163" s="17"/>
      <c r="F163" s="17"/>
      <c r="G163" s="14" t="s">
        <v>1</v>
      </c>
      <c r="H163" s="14"/>
    </row>
    <row r="164" spans="1:10" x14ac:dyDescent="0.2">
      <c r="A164" s="4" t="s">
        <v>0</v>
      </c>
      <c r="B164" s="15" t="s">
        <v>82</v>
      </c>
      <c r="C164" s="15" t="s">
        <v>82</v>
      </c>
      <c r="D164" s="15" t="s">
        <v>122</v>
      </c>
      <c r="E164" s="15" t="s">
        <v>123</v>
      </c>
      <c r="F164" s="15" t="s">
        <v>124</v>
      </c>
      <c r="G164" s="15" t="s">
        <v>125</v>
      </c>
      <c r="H164" s="15" t="s">
        <v>2</v>
      </c>
    </row>
    <row r="165" spans="1:10" x14ac:dyDescent="0.2">
      <c r="A165" s="4"/>
      <c r="B165" s="10" t="s">
        <v>140</v>
      </c>
      <c r="C165" s="10" t="s">
        <v>139</v>
      </c>
      <c r="D165" s="10"/>
      <c r="E165" s="10"/>
      <c r="F165" s="10"/>
      <c r="G165" s="10"/>
      <c r="H165" s="10"/>
    </row>
    <row r="166" spans="1:10" x14ac:dyDescent="0.2">
      <c r="A166" s="4" t="s">
        <v>56</v>
      </c>
      <c r="B166" s="2">
        <v>31764</v>
      </c>
      <c r="C166" s="2">
        <v>2145</v>
      </c>
      <c r="D166" s="2">
        <v>4361</v>
      </c>
      <c r="E166" s="2">
        <v>0</v>
      </c>
      <c r="F166" s="2">
        <v>170</v>
      </c>
      <c r="G166" s="2">
        <f>SUM(D166:F166)</f>
        <v>4531</v>
      </c>
      <c r="H166" s="4">
        <f>SUM(B166:C166)+G166</f>
        <v>38440</v>
      </c>
    </row>
    <row r="167" spans="1:10" ht="13.5" thickBot="1" x14ac:dyDescent="0.25">
      <c r="A167" s="4" t="s">
        <v>83</v>
      </c>
      <c r="B167" s="7">
        <v>58324</v>
      </c>
      <c r="C167" s="7">
        <v>7425</v>
      </c>
      <c r="D167" s="7">
        <v>33903</v>
      </c>
      <c r="E167" s="7">
        <v>0</v>
      </c>
      <c r="F167" s="7">
        <v>563</v>
      </c>
      <c r="G167" s="7">
        <f>SUM(D167:F167)</f>
        <v>34466</v>
      </c>
      <c r="H167" s="8">
        <f>SUM(B167:C167)+G167</f>
        <v>100215</v>
      </c>
    </row>
    <row r="168" spans="1:10" x14ac:dyDescent="0.2">
      <c r="A168" s="16" t="s">
        <v>2</v>
      </c>
      <c r="B168" s="4">
        <f t="shared" ref="B168:G168" si="10">SUM(B166:B167)</f>
        <v>90088</v>
      </c>
      <c r="C168" s="4">
        <f t="shared" si="10"/>
        <v>9570</v>
      </c>
      <c r="D168" s="4">
        <f t="shared" si="10"/>
        <v>38264</v>
      </c>
      <c r="E168" s="4">
        <f t="shared" si="10"/>
        <v>0</v>
      </c>
      <c r="F168" s="4">
        <f t="shared" si="10"/>
        <v>733</v>
      </c>
      <c r="G168" s="4">
        <f t="shared" si="10"/>
        <v>38997</v>
      </c>
      <c r="H168" s="4">
        <f>SUM(B168:C168)+G168</f>
        <v>138655</v>
      </c>
    </row>
    <row r="169" spans="1:10" x14ac:dyDescent="0.2">
      <c r="A169" s="4"/>
    </row>
    <row r="170" spans="1:10" x14ac:dyDescent="0.2">
      <c r="A170" s="3" t="s">
        <v>3</v>
      </c>
      <c r="B170" s="3">
        <f>+B168+C168</f>
        <v>99658</v>
      </c>
    </row>
    <row r="172" spans="1:10" x14ac:dyDescent="0.2">
      <c r="A172" s="4" t="s">
        <v>80</v>
      </c>
      <c r="B172" s="4"/>
      <c r="C172" s="4"/>
      <c r="D172" s="4"/>
      <c r="E172" s="4"/>
      <c r="F172" s="4"/>
      <c r="G172" s="4"/>
      <c r="H172" s="4"/>
    </row>
    <row r="173" spans="1:10" x14ac:dyDescent="0.2">
      <c r="B173" s="4"/>
      <c r="C173" s="4"/>
      <c r="D173" s="4"/>
      <c r="E173" s="4"/>
      <c r="F173" s="4"/>
      <c r="G173" s="4"/>
      <c r="H173" s="4"/>
    </row>
    <row r="174" spans="1:10" x14ac:dyDescent="0.2">
      <c r="A174" s="4"/>
      <c r="B174" s="14" t="s">
        <v>85</v>
      </c>
      <c r="C174" s="14" t="s">
        <v>199</v>
      </c>
      <c r="D174" s="14" t="s">
        <v>199</v>
      </c>
      <c r="E174" s="14" t="s">
        <v>85</v>
      </c>
      <c r="F174" s="17"/>
      <c r="G174" s="17"/>
      <c r="H174" s="17"/>
      <c r="I174" s="14" t="s">
        <v>1</v>
      </c>
      <c r="J174" s="14"/>
    </row>
    <row r="175" spans="1:10" x14ac:dyDescent="0.2">
      <c r="A175" s="4" t="s">
        <v>0</v>
      </c>
      <c r="B175" s="15" t="s">
        <v>86</v>
      </c>
      <c r="C175" s="15" t="s">
        <v>200</v>
      </c>
      <c r="D175" s="15" t="s">
        <v>200</v>
      </c>
      <c r="E175" s="15" t="s">
        <v>86</v>
      </c>
      <c r="F175" s="15" t="s">
        <v>122</v>
      </c>
      <c r="G175" s="15" t="s">
        <v>123</v>
      </c>
      <c r="H175" s="15" t="s">
        <v>124</v>
      </c>
      <c r="I175" s="15" t="s">
        <v>125</v>
      </c>
      <c r="J175" s="15" t="s">
        <v>2</v>
      </c>
    </row>
    <row r="176" spans="1:10" x14ac:dyDescent="0.2">
      <c r="A176" s="4"/>
      <c r="B176" s="10" t="s">
        <v>140</v>
      </c>
      <c r="C176" s="10" t="s">
        <v>136</v>
      </c>
      <c r="D176" s="10" t="s">
        <v>138</v>
      </c>
      <c r="E176" s="10" t="s">
        <v>139</v>
      </c>
      <c r="F176" s="10"/>
      <c r="G176" s="10"/>
      <c r="H176" s="10"/>
      <c r="I176" s="10"/>
      <c r="J176" s="10"/>
    </row>
    <row r="177" spans="1:12" customFormat="1" x14ac:dyDescent="0.2">
      <c r="A177" s="1" t="s">
        <v>126</v>
      </c>
      <c r="B177" s="21">
        <v>34888</v>
      </c>
      <c r="C177" s="21">
        <v>29101</v>
      </c>
      <c r="D177" s="21">
        <v>6098</v>
      </c>
      <c r="E177" s="21">
        <v>3100</v>
      </c>
      <c r="F177" s="21">
        <v>2637</v>
      </c>
      <c r="G177" s="21">
        <v>29</v>
      </c>
      <c r="H177" s="21">
        <v>64</v>
      </c>
      <c r="I177" s="21">
        <v>2730</v>
      </c>
      <c r="J177" s="4">
        <f>SUM(B177:E177)+I177</f>
        <v>75917</v>
      </c>
    </row>
    <row r="178" spans="1:12" ht="13.5" thickBot="1" x14ac:dyDescent="0.25">
      <c r="A178" s="4" t="s">
        <v>83</v>
      </c>
      <c r="B178" s="7">
        <v>54407</v>
      </c>
      <c r="C178" s="7">
        <v>34448</v>
      </c>
      <c r="D178" s="7">
        <v>6134</v>
      </c>
      <c r="E178" s="7">
        <v>5755</v>
      </c>
      <c r="F178" s="7">
        <v>4954</v>
      </c>
      <c r="G178" s="7">
        <v>0</v>
      </c>
      <c r="H178" s="7">
        <v>59</v>
      </c>
      <c r="I178" s="7">
        <f>SUM(F178:H178)</f>
        <v>5013</v>
      </c>
      <c r="J178" s="8">
        <f>SUM(B178:E178)+I178</f>
        <v>105757</v>
      </c>
    </row>
    <row r="179" spans="1:12" x14ac:dyDescent="0.2">
      <c r="A179" s="16" t="s">
        <v>2</v>
      </c>
      <c r="B179" s="4">
        <f t="shared" ref="B179:I179" si="11">SUM(B177:B178)</f>
        <v>89295</v>
      </c>
      <c r="C179" s="4">
        <f t="shared" si="11"/>
        <v>63549</v>
      </c>
      <c r="D179" s="4">
        <f t="shared" si="11"/>
        <v>12232</v>
      </c>
      <c r="E179" s="4">
        <f t="shared" si="11"/>
        <v>8855</v>
      </c>
      <c r="F179" s="4">
        <f t="shared" si="11"/>
        <v>7591</v>
      </c>
      <c r="G179" s="4">
        <f t="shared" si="11"/>
        <v>29</v>
      </c>
      <c r="H179" s="4">
        <f t="shared" si="11"/>
        <v>123</v>
      </c>
      <c r="I179" s="4">
        <f t="shared" si="11"/>
        <v>7743</v>
      </c>
      <c r="J179" s="4">
        <f>SUM(B179:E179)+I179</f>
        <v>181674</v>
      </c>
    </row>
    <row r="180" spans="1:12" x14ac:dyDescent="0.2">
      <c r="A180" s="4"/>
    </row>
    <row r="181" spans="1:12" x14ac:dyDescent="0.2">
      <c r="A181" s="3" t="s">
        <v>3</v>
      </c>
      <c r="B181" s="3">
        <f>+B179+E179</f>
        <v>98150</v>
      </c>
      <c r="C181" s="3">
        <f>+C179+D179</f>
        <v>75781</v>
      </c>
    </row>
    <row r="183" spans="1:12" x14ac:dyDescent="0.2">
      <c r="A183" s="4" t="s">
        <v>84</v>
      </c>
      <c r="B183" s="4"/>
      <c r="C183" s="4"/>
      <c r="D183" s="4"/>
      <c r="E183" s="4"/>
      <c r="F183" s="4"/>
      <c r="G183" s="4"/>
    </row>
    <row r="184" spans="1:12" x14ac:dyDescent="0.2">
      <c r="B184" s="4"/>
      <c r="C184" s="4"/>
      <c r="D184" s="4"/>
      <c r="E184" s="4"/>
      <c r="F184" s="4"/>
      <c r="G184" s="4"/>
    </row>
    <row r="185" spans="1:12" x14ac:dyDescent="0.2">
      <c r="A185" s="4"/>
      <c r="B185" s="14" t="s">
        <v>201</v>
      </c>
      <c r="C185" s="14" t="s">
        <v>144</v>
      </c>
      <c r="D185" s="14" t="s">
        <v>144</v>
      </c>
      <c r="E185" s="14" t="s">
        <v>201</v>
      </c>
      <c r="F185" s="14" t="s">
        <v>144</v>
      </c>
      <c r="G185" s="14" t="s">
        <v>202</v>
      </c>
      <c r="H185" s="17"/>
      <c r="I185" s="17"/>
      <c r="J185" s="17"/>
      <c r="K185" s="14" t="s">
        <v>1</v>
      </c>
      <c r="L185" s="14"/>
    </row>
    <row r="186" spans="1:12" x14ac:dyDescent="0.2">
      <c r="A186" s="4" t="s">
        <v>0</v>
      </c>
      <c r="B186" s="15" t="s">
        <v>73</v>
      </c>
      <c r="C186" s="15" t="s">
        <v>145</v>
      </c>
      <c r="D186" s="15" t="s">
        <v>145</v>
      </c>
      <c r="E186" s="15" t="s">
        <v>73</v>
      </c>
      <c r="F186" s="15" t="s">
        <v>145</v>
      </c>
      <c r="G186" s="15" t="s">
        <v>203</v>
      </c>
      <c r="H186" s="15" t="s">
        <v>122</v>
      </c>
      <c r="I186" s="15" t="s">
        <v>123</v>
      </c>
      <c r="J186" s="15" t="s">
        <v>124</v>
      </c>
      <c r="K186" s="15" t="s">
        <v>125</v>
      </c>
      <c r="L186" s="15" t="s">
        <v>2</v>
      </c>
    </row>
    <row r="187" spans="1:12" x14ac:dyDescent="0.2">
      <c r="A187" s="4"/>
      <c r="B187" s="10" t="s">
        <v>140</v>
      </c>
      <c r="C187" s="10" t="s">
        <v>136</v>
      </c>
      <c r="D187" s="10" t="s">
        <v>138</v>
      </c>
      <c r="E187" s="10" t="s">
        <v>139</v>
      </c>
      <c r="F187" s="10" t="s">
        <v>137</v>
      </c>
      <c r="G187" s="10" t="s">
        <v>204</v>
      </c>
      <c r="H187" s="10"/>
      <c r="I187" s="10"/>
      <c r="J187" s="10"/>
      <c r="K187" s="10"/>
      <c r="L187" s="10"/>
    </row>
    <row r="188" spans="1:12" customFormat="1" x14ac:dyDescent="0.2">
      <c r="A188" s="1" t="s">
        <v>142</v>
      </c>
      <c r="B188" s="21">
        <v>35788</v>
      </c>
      <c r="C188" s="21">
        <v>30353</v>
      </c>
      <c r="D188" s="21">
        <v>7433</v>
      </c>
      <c r="E188" s="21">
        <v>8033</v>
      </c>
      <c r="F188" s="21">
        <v>1656</v>
      </c>
      <c r="G188" s="21">
        <v>2943</v>
      </c>
      <c r="H188" s="21">
        <v>4930</v>
      </c>
      <c r="I188" s="21">
        <v>0</v>
      </c>
      <c r="J188" s="21">
        <v>86</v>
      </c>
      <c r="K188" s="21">
        <f>SUM(H188:J188)</f>
        <v>5016</v>
      </c>
      <c r="L188" s="4">
        <f>SUM(B188:G188)+K188</f>
        <v>91222</v>
      </c>
    </row>
    <row r="189" spans="1:12" x14ac:dyDescent="0.2">
      <c r="A189" s="4" t="s">
        <v>89</v>
      </c>
      <c r="B189" s="2">
        <v>10396</v>
      </c>
      <c r="C189" s="2">
        <v>11490</v>
      </c>
      <c r="D189" s="2">
        <v>2855</v>
      </c>
      <c r="E189" s="2">
        <v>1467</v>
      </c>
      <c r="F189" s="2">
        <v>567</v>
      </c>
      <c r="G189" s="2">
        <v>394</v>
      </c>
      <c r="H189" s="2">
        <v>858</v>
      </c>
      <c r="I189" s="2">
        <v>0</v>
      </c>
      <c r="J189" s="2">
        <v>15</v>
      </c>
      <c r="K189" s="2">
        <f>SUM(H189:J189)</f>
        <v>873</v>
      </c>
      <c r="L189" s="4">
        <f>SUM(B189:G189)+K189</f>
        <v>28042</v>
      </c>
    </row>
    <row r="190" spans="1:12" customFormat="1" x14ac:dyDescent="0.2">
      <c r="A190" s="1" t="s">
        <v>88</v>
      </c>
      <c r="B190" s="2">
        <v>19200</v>
      </c>
      <c r="C190" s="2">
        <v>15540</v>
      </c>
      <c r="D190" s="2">
        <v>3964</v>
      </c>
      <c r="E190" s="2">
        <v>2349</v>
      </c>
      <c r="F190" s="2">
        <v>910</v>
      </c>
      <c r="G190" s="2">
        <v>771</v>
      </c>
      <c r="H190" s="2">
        <v>1260</v>
      </c>
      <c r="I190" s="2">
        <v>10</v>
      </c>
      <c r="J190" s="2">
        <v>32</v>
      </c>
      <c r="K190" s="2">
        <f>SUM(H190:J190)</f>
        <v>1302</v>
      </c>
      <c r="L190" s="4">
        <f>SUM(B190:G190)+K190</f>
        <v>44036</v>
      </c>
    </row>
    <row r="191" spans="1:12" ht="13.5" thickBot="1" x14ac:dyDescent="0.25">
      <c r="A191" s="4" t="s">
        <v>83</v>
      </c>
      <c r="B191" s="7">
        <v>10851</v>
      </c>
      <c r="C191" s="7">
        <v>9140</v>
      </c>
      <c r="D191" s="7">
        <v>1462</v>
      </c>
      <c r="E191" s="7">
        <v>909</v>
      </c>
      <c r="F191" s="7">
        <v>290</v>
      </c>
      <c r="G191" s="7">
        <v>186</v>
      </c>
      <c r="H191" s="7">
        <v>566</v>
      </c>
      <c r="I191" s="7">
        <v>0</v>
      </c>
      <c r="J191" s="7">
        <v>11</v>
      </c>
      <c r="K191" s="7">
        <f>SUM(H191:J191)</f>
        <v>577</v>
      </c>
      <c r="L191" s="8">
        <f>SUM(B191:G191)+K191</f>
        <v>23415</v>
      </c>
    </row>
    <row r="192" spans="1:12" x14ac:dyDescent="0.2">
      <c r="A192" s="16" t="s">
        <v>2</v>
      </c>
      <c r="B192" s="4">
        <f t="shared" ref="B192:K192" si="12">SUM(B188:B191)</f>
        <v>76235</v>
      </c>
      <c r="C192" s="4">
        <f t="shared" si="12"/>
        <v>66523</v>
      </c>
      <c r="D192" s="4">
        <f t="shared" si="12"/>
        <v>15714</v>
      </c>
      <c r="E192" s="4">
        <f t="shared" si="12"/>
        <v>12758</v>
      </c>
      <c r="F192" s="4">
        <f t="shared" si="12"/>
        <v>3423</v>
      </c>
      <c r="G192" s="4">
        <f t="shared" si="12"/>
        <v>4294</v>
      </c>
      <c r="H192" s="4">
        <f t="shared" si="12"/>
        <v>7614</v>
      </c>
      <c r="I192" s="4">
        <f t="shared" si="12"/>
        <v>10</v>
      </c>
      <c r="J192" s="4">
        <f t="shared" si="12"/>
        <v>144</v>
      </c>
      <c r="K192" s="4">
        <f t="shared" si="12"/>
        <v>7768</v>
      </c>
      <c r="L192" s="4">
        <f>SUM(B192:G192)+K192</f>
        <v>186715</v>
      </c>
    </row>
    <row r="193" spans="1:11" x14ac:dyDescent="0.2">
      <c r="A193" s="4"/>
    </row>
    <row r="194" spans="1:11" x14ac:dyDescent="0.2">
      <c r="A194" s="3" t="s">
        <v>3</v>
      </c>
      <c r="B194" s="3">
        <f>+B192+E192</f>
        <v>88993</v>
      </c>
      <c r="C194" s="3">
        <f>+C192+D192+F192</f>
        <v>85660</v>
      </c>
      <c r="G194" s="3">
        <f>+G192</f>
        <v>4294</v>
      </c>
    </row>
    <row r="196" spans="1:11" x14ac:dyDescent="0.2">
      <c r="A196" s="4" t="s">
        <v>87</v>
      </c>
      <c r="B196" s="4"/>
      <c r="C196" s="4"/>
      <c r="D196" s="4"/>
      <c r="E196" s="4"/>
      <c r="F196" s="4"/>
      <c r="G196" s="4"/>
      <c r="H196" s="4"/>
    </row>
    <row r="197" spans="1:11" x14ac:dyDescent="0.2">
      <c r="B197" s="4"/>
      <c r="C197" s="4"/>
      <c r="D197" s="4"/>
      <c r="E197" s="4"/>
      <c r="F197" s="4"/>
      <c r="G197" s="4"/>
      <c r="H197" s="4"/>
    </row>
    <row r="198" spans="1:11" x14ac:dyDescent="0.2">
      <c r="A198" s="4"/>
      <c r="B198" s="14" t="s">
        <v>206</v>
      </c>
      <c r="C198" s="14" t="s">
        <v>146</v>
      </c>
      <c r="D198" s="14" t="s">
        <v>146</v>
      </c>
      <c r="E198" s="14" t="s">
        <v>206</v>
      </c>
      <c r="F198" s="14" t="s">
        <v>146</v>
      </c>
      <c r="G198" s="17"/>
      <c r="H198" s="17"/>
      <c r="I198" s="17"/>
      <c r="J198" s="14" t="s">
        <v>1</v>
      </c>
      <c r="K198" s="14"/>
    </row>
    <row r="199" spans="1:11" x14ac:dyDescent="0.2">
      <c r="A199" s="4" t="s">
        <v>0</v>
      </c>
      <c r="B199" s="15" t="s">
        <v>207</v>
      </c>
      <c r="C199" s="15" t="s">
        <v>147</v>
      </c>
      <c r="D199" s="15" t="s">
        <v>147</v>
      </c>
      <c r="E199" s="15" t="s">
        <v>207</v>
      </c>
      <c r="F199" s="15" t="s">
        <v>147</v>
      </c>
      <c r="G199" s="15" t="s">
        <v>122</v>
      </c>
      <c r="H199" s="15" t="s">
        <v>123</v>
      </c>
      <c r="I199" s="15" t="s">
        <v>124</v>
      </c>
      <c r="J199" s="15" t="s">
        <v>125</v>
      </c>
      <c r="K199" s="15" t="s">
        <v>2</v>
      </c>
    </row>
    <row r="200" spans="1:11" x14ac:dyDescent="0.2">
      <c r="A200" s="4"/>
      <c r="B200" s="10" t="s">
        <v>140</v>
      </c>
      <c r="C200" s="10" t="s">
        <v>136</v>
      </c>
      <c r="D200" s="10" t="s">
        <v>138</v>
      </c>
      <c r="E200" s="10" t="s">
        <v>139</v>
      </c>
      <c r="F200" s="10" t="s">
        <v>137</v>
      </c>
      <c r="G200" s="10"/>
      <c r="H200" s="10"/>
      <c r="I200" s="10"/>
      <c r="J200" s="10"/>
      <c r="K200" s="10"/>
    </row>
    <row r="201" spans="1:11" x14ac:dyDescent="0.2">
      <c r="A201" s="4" t="s">
        <v>11</v>
      </c>
      <c r="B201" s="2">
        <v>6158</v>
      </c>
      <c r="C201" s="2">
        <v>10496</v>
      </c>
      <c r="D201" s="2">
        <v>1957</v>
      </c>
      <c r="E201" s="2">
        <v>1090</v>
      </c>
      <c r="F201" s="2">
        <v>1176</v>
      </c>
      <c r="G201" s="2">
        <v>397</v>
      </c>
      <c r="H201" s="2">
        <v>13</v>
      </c>
      <c r="I201" s="2">
        <v>16</v>
      </c>
      <c r="J201" s="2">
        <f t="shared" ref="J201:J211" si="13">SUM(G201:I201)</f>
        <v>426</v>
      </c>
      <c r="K201" s="4">
        <f t="shared" ref="K201:K212" si="14">SUM(B201:F201)+J201</f>
        <v>21303</v>
      </c>
    </row>
    <row r="202" spans="1:11" x14ac:dyDescent="0.2">
      <c r="A202" s="4" t="s">
        <v>127</v>
      </c>
      <c r="B202" s="2">
        <v>2816</v>
      </c>
      <c r="C202" s="2">
        <v>7928</v>
      </c>
      <c r="D202" s="2">
        <v>939</v>
      </c>
      <c r="E202" s="2">
        <v>569</v>
      </c>
      <c r="F202" s="2">
        <v>504</v>
      </c>
      <c r="G202" s="2">
        <v>283</v>
      </c>
      <c r="H202" s="2">
        <v>7</v>
      </c>
      <c r="I202" s="2">
        <v>6</v>
      </c>
      <c r="J202" s="2">
        <f t="shared" si="13"/>
        <v>296</v>
      </c>
      <c r="K202" s="4">
        <f t="shared" si="14"/>
        <v>13052</v>
      </c>
    </row>
    <row r="203" spans="1:11" x14ac:dyDescent="0.2">
      <c r="A203" s="4" t="s">
        <v>12</v>
      </c>
      <c r="B203" s="2">
        <v>3152</v>
      </c>
      <c r="C203" s="2">
        <v>9168</v>
      </c>
      <c r="D203" s="2">
        <v>1737</v>
      </c>
      <c r="E203" s="2">
        <v>581</v>
      </c>
      <c r="F203" s="2">
        <v>715</v>
      </c>
      <c r="G203" s="2">
        <v>585</v>
      </c>
      <c r="H203" s="2">
        <v>4</v>
      </c>
      <c r="I203" s="2">
        <v>4</v>
      </c>
      <c r="J203" s="2">
        <f t="shared" si="13"/>
        <v>593</v>
      </c>
      <c r="K203" s="4">
        <f t="shared" si="14"/>
        <v>15946</v>
      </c>
    </row>
    <row r="204" spans="1:11" x14ac:dyDescent="0.2">
      <c r="A204" s="4" t="s">
        <v>128</v>
      </c>
      <c r="B204" s="2">
        <v>4454</v>
      </c>
      <c r="C204" s="2">
        <v>8669</v>
      </c>
      <c r="D204" s="2">
        <v>1225</v>
      </c>
      <c r="E204" s="2">
        <v>839</v>
      </c>
      <c r="F204" s="2">
        <v>728</v>
      </c>
      <c r="G204" s="2">
        <v>541</v>
      </c>
      <c r="H204" s="2">
        <v>1</v>
      </c>
      <c r="I204" s="2">
        <v>5</v>
      </c>
      <c r="J204" s="2">
        <f t="shared" si="13"/>
        <v>547</v>
      </c>
      <c r="K204" s="4">
        <f t="shared" si="14"/>
        <v>16462</v>
      </c>
    </row>
    <row r="205" spans="1:11" x14ac:dyDescent="0.2">
      <c r="A205" s="4" t="s">
        <v>13</v>
      </c>
      <c r="B205" s="2">
        <v>1770</v>
      </c>
      <c r="C205" s="2">
        <v>5899</v>
      </c>
      <c r="D205" s="2">
        <v>1320</v>
      </c>
      <c r="E205" s="2">
        <v>355</v>
      </c>
      <c r="F205" s="2">
        <v>498</v>
      </c>
      <c r="G205" s="2">
        <v>190</v>
      </c>
      <c r="H205" s="2">
        <v>5</v>
      </c>
      <c r="I205" s="2">
        <v>6</v>
      </c>
      <c r="J205" s="2">
        <f t="shared" si="13"/>
        <v>201</v>
      </c>
      <c r="K205" s="4">
        <f t="shared" si="14"/>
        <v>10043</v>
      </c>
    </row>
    <row r="206" spans="1:11" x14ac:dyDescent="0.2">
      <c r="A206" s="4" t="s">
        <v>14</v>
      </c>
      <c r="B206" s="2">
        <v>5865</v>
      </c>
      <c r="C206" s="2">
        <v>8326</v>
      </c>
      <c r="D206" s="2">
        <v>1727</v>
      </c>
      <c r="E206" s="2">
        <v>906</v>
      </c>
      <c r="F206" s="2">
        <v>649</v>
      </c>
      <c r="G206" s="2">
        <v>595</v>
      </c>
      <c r="H206" s="2">
        <v>8</v>
      </c>
      <c r="I206" s="2">
        <v>7</v>
      </c>
      <c r="J206" s="2">
        <f t="shared" si="13"/>
        <v>610</v>
      </c>
      <c r="K206" s="4">
        <f t="shared" si="14"/>
        <v>18083</v>
      </c>
    </row>
    <row r="207" spans="1:11" customFormat="1" x14ac:dyDescent="0.2">
      <c r="A207" s="1" t="s">
        <v>15</v>
      </c>
      <c r="B207" s="2">
        <v>19585</v>
      </c>
      <c r="C207" s="2">
        <v>20918</v>
      </c>
      <c r="D207" s="2">
        <v>4723</v>
      </c>
      <c r="E207" s="2">
        <v>4810</v>
      </c>
      <c r="F207" s="2">
        <v>2110</v>
      </c>
      <c r="G207" s="2">
        <v>1655</v>
      </c>
      <c r="H207" s="2">
        <v>38</v>
      </c>
      <c r="I207" s="2">
        <v>48</v>
      </c>
      <c r="J207" s="2">
        <f t="shared" ref="J207" si="15">SUM(G207:I207)</f>
        <v>1741</v>
      </c>
      <c r="K207" s="4">
        <f t="shared" ref="K207" si="16">SUM(B207:F207)+J207</f>
        <v>53887</v>
      </c>
    </row>
    <row r="208" spans="1:11" x14ac:dyDescent="0.2">
      <c r="A208" s="4" t="s">
        <v>97</v>
      </c>
      <c r="B208" s="2">
        <v>103</v>
      </c>
      <c r="C208" s="2">
        <v>449</v>
      </c>
      <c r="D208" s="2">
        <v>39</v>
      </c>
      <c r="E208" s="2">
        <v>16</v>
      </c>
      <c r="F208" s="2">
        <v>22</v>
      </c>
      <c r="G208" s="2">
        <v>33</v>
      </c>
      <c r="H208" s="2">
        <v>0</v>
      </c>
      <c r="I208" s="2">
        <v>0</v>
      </c>
      <c r="J208" s="2">
        <f t="shared" si="13"/>
        <v>33</v>
      </c>
      <c r="K208" s="4">
        <f t="shared" si="14"/>
        <v>662</v>
      </c>
    </row>
    <row r="209" spans="1:11" customFormat="1" x14ac:dyDescent="0.2">
      <c r="A209" s="1" t="s">
        <v>88</v>
      </c>
      <c r="B209" s="2">
        <v>11068</v>
      </c>
      <c r="C209" s="2">
        <v>15526</v>
      </c>
      <c r="D209" s="2">
        <v>3284</v>
      </c>
      <c r="E209" s="2">
        <v>1645</v>
      </c>
      <c r="F209" s="2">
        <v>1101</v>
      </c>
      <c r="G209" s="2">
        <v>1059</v>
      </c>
      <c r="H209" s="2">
        <v>3</v>
      </c>
      <c r="I209" s="2">
        <v>16</v>
      </c>
      <c r="J209" s="2">
        <f t="shared" ref="J209" si="17">SUM(G209:I209)</f>
        <v>1078</v>
      </c>
      <c r="K209" s="4">
        <f t="shared" ref="K209" si="18">SUM(B209:F209)+J209</f>
        <v>33702</v>
      </c>
    </row>
    <row r="210" spans="1:11" x14ac:dyDescent="0.2">
      <c r="A210" s="4" t="s">
        <v>205</v>
      </c>
      <c r="B210" s="2">
        <v>693</v>
      </c>
      <c r="C210" s="2">
        <v>2334</v>
      </c>
      <c r="D210" s="2">
        <v>449</v>
      </c>
      <c r="E210" s="2">
        <v>135</v>
      </c>
      <c r="F210" s="2">
        <v>159</v>
      </c>
      <c r="G210" s="2">
        <v>153</v>
      </c>
      <c r="H210" s="2">
        <v>0</v>
      </c>
      <c r="I210" s="2">
        <v>1</v>
      </c>
      <c r="J210" s="2">
        <f t="shared" si="13"/>
        <v>154</v>
      </c>
      <c r="K210" s="4">
        <f t="shared" si="14"/>
        <v>3924</v>
      </c>
    </row>
    <row r="211" spans="1:11" ht="13.5" thickBot="1" x14ac:dyDescent="0.25">
      <c r="A211" s="4" t="s">
        <v>91</v>
      </c>
      <c r="B211" s="7">
        <v>4869</v>
      </c>
      <c r="C211" s="7">
        <v>12405</v>
      </c>
      <c r="D211" s="7">
        <v>3020</v>
      </c>
      <c r="E211" s="7">
        <v>991</v>
      </c>
      <c r="F211" s="7">
        <v>1394</v>
      </c>
      <c r="G211" s="7">
        <v>608</v>
      </c>
      <c r="H211" s="7">
        <v>0</v>
      </c>
      <c r="I211" s="7">
        <v>0</v>
      </c>
      <c r="J211" s="7">
        <f t="shared" si="13"/>
        <v>608</v>
      </c>
      <c r="K211" s="8">
        <f t="shared" si="14"/>
        <v>23287</v>
      </c>
    </row>
    <row r="212" spans="1:11" x14ac:dyDescent="0.2">
      <c r="A212" s="16" t="s">
        <v>2</v>
      </c>
      <c r="B212" s="4">
        <f t="shared" ref="B212:G212" si="19">SUM(B201:B211)</f>
        <v>60533</v>
      </c>
      <c r="C212" s="4">
        <f t="shared" si="19"/>
        <v>102118</v>
      </c>
      <c r="D212" s="4">
        <f t="shared" si="19"/>
        <v>20420</v>
      </c>
      <c r="E212" s="4">
        <f t="shared" si="19"/>
        <v>11937</v>
      </c>
      <c r="F212" s="4">
        <f t="shared" si="19"/>
        <v>9056</v>
      </c>
      <c r="G212" s="4">
        <f t="shared" si="19"/>
        <v>6099</v>
      </c>
      <c r="H212" s="4">
        <f>SUM(H201:H211)</f>
        <v>79</v>
      </c>
      <c r="I212" s="4">
        <f>SUM(I201:I211)</f>
        <v>109</v>
      </c>
      <c r="J212" s="4">
        <f>SUM(J201:J211)</f>
        <v>6287</v>
      </c>
      <c r="K212" s="4">
        <f t="shared" si="14"/>
        <v>210351</v>
      </c>
    </row>
    <row r="213" spans="1:11" x14ac:dyDescent="0.2">
      <c r="A213" s="4"/>
    </row>
    <row r="214" spans="1:11" x14ac:dyDescent="0.2">
      <c r="A214" s="3" t="s">
        <v>3</v>
      </c>
      <c r="B214" s="3">
        <f>+B212+E212</f>
        <v>72470</v>
      </c>
      <c r="C214" s="3">
        <f>+C212+D212+F212</f>
        <v>131594</v>
      </c>
    </row>
    <row r="216" spans="1:11" x14ac:dyDescent="0.2">
      <c r="A216" s="4" t="s">
        <v>90</v>
      </c>
      <c r="B216" s="4"/>
      <c r="C216" s="4"/>
      <c r="D216" s="4"/>
      <c r="E216" s="4"/>
      <c r="F216" s="4"/>
      <c r="G216" s="4"/>
      <c r="H216" s="4"/>
    </row>
    <row r="217" spans="1:11" x14ac:dyDescent="0.2">
      <c r="B217" s="4"/>
      <c r="C217" s="4"/>
      <c r="D217" s="4"/>
      <c r="E217" s="4"/>
      <c r="F217" s="4"/>
      <c r="G217" s="4"/>
      <c r="H217" s="4"/>
    </row>
    <row r="218" spans="1:11" x14ac:dyDescent="0.2">
      <c r="A218" s="4"/>
      <c r="B218" s="14" t="s">
        <v>94</v>
      </c>
      <c r="C218" s="14" t="s">
        <v>208</v>
      </c>
      <c r="D218" s="14" t="s">
        <v>208</v>
      </c>
      <c r="E218" s="14" t="s">
        <v>94</v>
      </c>
      <c r="F218" s="14" t="s">
        <v>94</v>
      </c>
      <c r="G218" s="17"/>
      <c r="H218" s="17"/>
      <c r="I218" s="17"/>
      <c r="J218" s="14" t="s">
        <v>1</v>
      </c>
      <c r="K218" s="14"/>
    </row>
    <row r="219" spans="1:11" x14ac:dyDescent="0.2">
      <c r="A219" s="4" t="s">
        <v>0</v>
      </c>
      <c r="B219" s="15" t="s">
        <v>95</v>
      </c>
      <c r="C219" s="15" t="s">
        <v>209</v>
      </c>
      <c r="D219" s="15" t="s">
        <v>209</v>
      </c>
      <c r="E219" s="15" t="s">
        <v>95</v>
      </c>
      <c r="F219" s="15" t="s">
        <v>95</v>
      </c>
      <c r="G219" s="15" t="s">
        <v>122</v>
      </c>
      <c r="H219" s="15" t="s">
        <v>123</v>
      </c>
      <c r="I219" s="15" t="s">
        <v>124</v>
      </c>
      <c r="J219" s="15" t="s">
        <v>125</v>
      </c>
      <c r="K219" s="15" t="s">
        <v>2</v>
      </c>
    </row>
    <row r="220" spans="1:11" x14ac:dyDescent="0.2">
      <c r="A220" s="4"/>
      <c r="B220" s="10" t="s">
        <v>140</v>
      </c>
      <c r="C220" s="10" t="s">
        <v>136</v>
      </c>
      <c r="D220" s="10" t="s">
        <v>138</v>
      </c>
      <c r="E220" s="10" t="s">
        <v>139</v>
      </c>
      <c r="F220" s="10" t="s">
        <v>137</v>
      </c>
      <c r="G220" s="10"/>
      <c r="H220" s="10"/>
      <c r="I220" s="10"/>
      <c r="J220" s="10"/>
      <c r="K220" s="10"/>
    </row>
    <row r="221" spans="1:11" ht="15" x14ac:dyDescent="0.25">
      <c r="A221" s="4" t="s">
        <v>10</v>
      </c>
      <c r="B221" s="2">
        <v>47988</v>
      </c>
      <c r="C221" s="2">
        <v>22440</v>
      </c>
      <c r="D221" s="2">
        <v>6025</v>
      </c>
      <c r="E221" s="2">
        <v>5390</v>
      </c>
      <c r="F221" s="2">
        <v>4215</v>
      </c>
      <c r="G221" s="20">
        <v>3235</v>
      </c>
      <c r="H221" s="2">
        <v>70</v>
      </c>
      <c r="I221" s="2">
        <v>52</v>
      </c>
      <c r="J221" s="2">
        <f>SUM(G221:I221)</f>
        <v>3357</v>
      </c>
      <c r="K221" s="4">
        <f t="shared" ref="K221:K226" si="20">SUM(B221:F221)+J221</f>
        <v>89415</v>
      </c>
    </row>
    <row r="222" spans="1:11" x14ac:dyDescent="0.2">
      <c r="A222" s="4" t="s">
        <v>21</v>
      </c>
      <c r="B222" s="2">
        <v>21201</v>
      </c>
      <c r="C222" s="2">
        <v>13603</v>
      </c>
      <c r="D222" s="2">
        <v>4245</v>
      </c>
      <c r="E222" s="2">
        <v>2274</v>
      </c>
      <c r="F222" s="2">
        <v>2329</v>
      </c>
      <c r="G222" s="2">
        <v>1527</v>
      </c>
      <c r="H222" s="2">
        <v>30</v>
      </c>
      <c r="I222" s="2">
        <v>27</v>
      </c>
      <c r="J222" s="2">
        <f>SUM(G222:I222)</f>
        <v>1584</v>
      </c>
      <c r="K222" s="4">
        <f t="shared" si="20"/>
        <v>45236</v>
      </c>
    </row>
    <row r="223" spans="1:11" x14ac:dyDescent="0.2">
      <c r="A223" s="4" t="s">
        <v>205</v>
      </c>
      <c r="B223" s="2">
        <v>4132</v>
      </c>
      <c r="C223" s="2">
        <v>3312</v>
      </c>
      <c r="D223" s="2">
        <v>938</v>
      </c>
      <c r="E223" s="2">
        <v>325</v>
      </c>
      <c r="F223" s="2">
        <v>368</v>
      </c>
      <c r="G223" s="2">
        <v>305</v>
      </c>
      <c r="H223" s="2">
        <v>2</v>
      </c>
      <c r="I223" s="2">
        <v>6</v>
      </c>
      <c r="J223" s="2">
        <f>SUM(G223:I223)</f>
        <v>313</v>
      </c>
      <c r="K223" s="4">
        <f t="shared" si="20"/>
        <v>9388</v>
      </c>
    </row>
    <row r="224" spans="1:11" x14ac:dyDescent="0.2">
      <c r="A224" s="4" t="s">
        <v>91</v>
      </c>
      <c r="B224" s="2">
        <v>11826</v>
      </c>
      <c r="C224" s="2">
        <v>6724</v>
      </c>
      <c r="D224" s="2">
        <v>2009</v>
      </c>
      <c r="E224" s="2">
        <v>1445</v>
      </c>
      <c r="F224" s="2">
        <v>1497</v>
      </c>
      <c r="G224" s="2">
        <v>1014</v>
      </c>
      <c r="H224" s="2">
        <v>0</v>
      </c>
      <c r="I224" s="2">
        <v>0</v>
      </c>
      <c r="J224" s="2">
        <f>SUM(G224:I224)</f>
        <v>1014</v>
      </c>
      <c r="K224" s="4">
        <f t="shared" si="20"/>
        <v>24515</v>
      </c>
    </row>
    <row r="225" spans="1:12" ht="13.5" thickBot="1" x14ac:dyDescent="0.25">
      <c r="A225" s="4" t="s">
        <v>92</v>
      </c>
      <c r="B225" s="7">
        <v>18290</v>
      </c>
      <c r="C225" s="7">
        <v>15741</v>
      </c>
      <c r="D225" s="7">
        <v>4067</v>
      </c>
      <c r="E225" s="7">
        <v>1851</v>
      </c>
      <c r="F225" s="7">
        <v>1980</v>
      </c>
      <c r="G225" s="7">
        <v>1450</v>
      </c>
      <c r="H225" s="7">
        <v>3</v>
      </c>
      <c r="I225" s="7">
        <v>29</v>
      </c>
      <c r="J225" s="7">
        <f>SUM(G225:I225)</f>
        <v>1482</v>
      </c>
      <c r="K225" s="8">
        <f t="shared" si="20"/>
        <v>43411</v>
      </c>
    </row>
    <row r="226" spans="1:12" x14ac:dyDescent="0.2">
      <c r="A226" s="16" t="s">
        <v>2</v>
      </c>
      <c r="B226" s="4">
        <f t="shared" ref="B226:J226" si="21">SUM(B221:B225)</f>
        <v>103437</v>
      </c>
      <c r="C226" s="4">
        <f t="shared" si="21"/>
        <v>61820</v>
      </c>
      <c r="D226" s="4">
        <f t="shared" si="21"/>
        <v>17284</v>
      </c>
      <c r="E226" s="4">
        <f t="shared" si="21"/>
        <v>11285</v>
      </c>
      <c r="F226" s="4">
        <f t="shared" si="21"/>
        <v>10389</v>
      </c>
      <c r="G226" s="4">
        <f t="shared" si="21"/>
        <v>7531</v>
      </c>
      <c r="H226" s="4">
        <f t="shared" si="21"/>
        <v>105</v>
      </c>
      <c r="I226" s="4">
        <f t="shared" si="21"/>
        <v>114</v>
      </c>
      <c r="J226" s="4">
        <f t="shared" si="21"/>
        <v>7750</v>
      </c>
      <c r="K226" s="4">
        <f t="shared" si="20"/>
        <v>211965</v>
      </c>
    </row>
    <row r="227" spans="1:12" x14ac:dyDescent="0.2">
      <c r="A227" s="4"/>
    </row>
    <row r="228" spans="1:12" x14ac:dyDescent="0.2">
      <c r="A228" s="3" t="s">
        <v>3</v>
      </c>
      <c r="B228" s="3">
        <f>+B226+E226+F226</f>
        <v>125111</v>
      </c>
      <c r="C228" s="3">
        <f>+C226+D226</f>
        <v>79104</v>
      </c>
    </row>
    <row r="230" spans="1:12" x14ac:dyDescent="0.2">
      <c r="A230" s="4" t="s">
        <v>93</v>
      </c>
      <c r="B230" s="4"/>
      <c r="C230" s="4"/>
      <c r="D230" s="4"/>
      <c r="E230" s="4"/>
      <c r="F230" s="4"/>
      <c r="G230" s="4"/>
      <c r="H230" s="4"/>
    </row>
    <row r="231" spans="1:12" x14ac:dyDescent="0.2">
      <c r="B231" s="4"/>
      <c r="C231" s="4"/>
      <c r="D231" s="4"/>
      <c r="E231" s="4"/>
      <c r="F231" s="4"/>
      <c r="G231" s="4"/>
      <c r="H231" s="4"/>
    </row>
    <row r="232" spans="1:12" x14ac:dyDescent="0.2">
      <c r="A232" s="4"/>
      <c r="B232" s="14" t="s">
        <v>210</v>
      </c>
      <c r="C232" s="14" t="s">
        <v>212</v>
      </c>
      <c r="D232" s="14" t="s">
        <v>212</v>
      </c>
      <c r="E232" s="14" t="s">
        <v>210</v>
      </c>
      <c r="F232" s="14" t="s">
        <v>212</v>
      </c>
      <c r="G232" s="14" t="s">
        <v>132</v>
      </c>
      <c r="H232" s="17"/>
      <c r="I232" s="17"/>
      <c r="J232" s="17"/>
      <c r="K232" s="14" t="s">
        <v>1</v>
      </c>
      <c r="L232" s="14"/>
    </row>
    <row r="233" spans="1:12" x14ac:dyDescent="0.2">
      <c r="A233" s="4" t="s">
        <v>0</v>
      </c>
      <c r="B233" s="15" t="s">
        <v>211</v>
      </c>
      <c r="C233" s="15" t="s">
        <v>213</v>
      </c>
      <c r="D233" s="15" t="s">
        <v>213</v>
      </c>
      <c r="E233" s="15" t="s">
        <v>211</v>
      </c>
      <c r="F233" s="15" t="s">
        <v>213</v>
      </c>
      <c r="G233" s="15" t="s">
        <v>214</v>
      </c>
      <c r="H233" s="15" t="s">
        <v>122</v>
      </c>
      <c r="I233" s="15" t="s">
        <v>123</v>
      </c>
      <c r="J233" s="15" t="s">
        <v>124</v>
      </c>
      <c r="K233" s="15" t="s">
        <v>125</v>
      </c>
      <c r="L233" s="15" t="s">
        <v>2</v>
      </c>
    </row>
    <row r="234" spans="1:12" x14ac:dyDescent="0.2">
      <c r="A234" s="4"/>
      <c r="B234" s="10" t="s">
        <v>140</v>
      </c>
      <c r="C234" s="10" t="s">
        <v>136</v>
      </c>
      <c r="D234" s="10" t="s">
        <v>138</v>
      </c>
      <c r="E234" s="10" t="s">
        <v>139</v>
      </c>
      <c r="F234" s="10" t="s">
        <v>137</v>
      </c>
      <c r="G234" s="10" t="s">
        <v>149</v>
      </c>
      <c r="H234" s="10"/>
      <c r="I234" s="10"/>
      <c r="J234" s="10"/>
      <c r="K234" s="10"/>
      <c r="L234" s="10"/>
    </row>
    <row r="235" spans="1:12" x14ac:dyDescent="0.2">
      <c r="A235" s="4" t="s">
        <v>16</v>
      </c>
      <c r="B235" s="2">
        <v>8358</v>
      </c>
      <c r="C235" s="2">
        <v>6777</v>
      </c>
      <c r="D235" s="2">
        <v>1150</v>
      </c>
      <c r="E235" s="2">
        <v>1020</v>
      </c>
      <c r="F235" s="2">
        <v>543</v>
      </c>
      <c r="G235" s="2">
        <v>1943</v>
      </c>
      <c r="H235" s="2">
        <v>507</v>
      </c>
      <c r="I235" s="2">
        <v>5</v>
      </c>
      <c r="J235" s="2">
        <v>8</v>
      </c>
      <c r="K235" s="2">
        <f>SUM(H235:J235)</f>
        <v>520</v>
      </c>
      <c r="L235" s="4">
        <f>SUM(B235:G235)+K235</f>
        <v>20311</v>
      </c>
    </row>
    <row r="236" spans="1:12" x14ac:dyDescent="0.2">
      <c r="A236" s="4" t="s">
        <v>17</v>
      </c>
      <c r="B236" s="2">
        <v>4524</v>
      </c>
      <c r="C236" s="2">
        <v>4049</v>
      </c>
      <c r="D236" s="2">
        <v>453</v>
      </c>
      <c r="E236" s="2">
        <v>494</v>
      </c>
      <c r="F236" s="2">
        <v>192</v>
      </c>
      <c r="G236" s="2">
        <v>1357</v>
      </c>
      <c r="H236" s="2">
        <v>405</v>
      </c>
      <c r="I236" s="2">
        <v>0</v>
      </c>
      <c r="J236" s="2">
        <v>5</v>
      </c>
      <c r="K236" s="2">
        <f>SUM(H236:J236)</f>
        <v>410</v>
      </c>
      <c r="L236" s="4">
        <f t="shared" ref="L236:L247" si="22">SUM(B236:G236)+K236</f>
        <v>11479</v>
      </c>
    </row>
    <row r="237" spans="1:12" x14ac:dyDescent="0.2">
      <c r="A237" s="4" t="s">
        <v>18</v>
      </c>
      <c r="B237" s="2">
        <v>4237</v>
      </c>
      <c r="C237" s="2">
        <v>4075</v>
      </c>
      <c r="D237" s="2">
        <v>500</v>
      </c>
      <c r="E237" s="2">
        <v>395</v>
      </c>
      <c r="F237" s="2">
        <v>237</v>
      </c>
      <c r="G237" s="2">
        <v>1035</v>
      </c>
      <c r="H237" s="2">
        <v>306</v>
      </c>
      <c r="I237" s="2">
        <v>6</v>
      </c>
      <c r="J237" s="2">
        <v>6</v>
      </c>
      <c r="K237" s="2">
        <f>SUM(H237:J237)</f>
        <v>318</v>
      </c>
      <c r="L237" s="4">
        <f t="shared" si="22"/>
        <v>10797</v>
      </c>
    </row>
    <row r="238" spans="1:12" x14ac:dyDescent="0.2">
      <c r="A238" s="4" t="s">
        <v>19</v>
      </c>
      <c r="B238" s="2">
        <v>3070</v>
      </c>
      <c r="C238" s="2">
        <v>7728</v>
      </c>
      <c r="D238" s="2">
        <v>1186</v>
      </c>
      <c r="E238" s="2">
        <v>358</v>
      </c>
      <c r="F238" s="2">
        <v>322</v>
      </c>
      <c r="G238" s="2">
        <v>510</v>
      </c>
      <c r="H238" s="2">
        <v>741</v>
      </c>
      <c r="I238" s="2">
        <v>21</v>
      </c>
      <c r="J238" s="2">
        <v>5</v>
      </c>
      <c r="K238" s="2">
        <f t="shared" ref="K238:K245" si="23">SUM(H238:J238)</f>
        <v>767</v>
      </c>
      <c r="L238" s="4">
        <f t="shared" si="22"/>
        <v>13941</v>
      </c>
    </row>
    <row r="239" spans="1:12" x14ac:dyDescent="0.2">
      <c r="A239" s="4" t="s">
        <v>20</v>
      </c>
      <c r="B239" s="2">
        <v>522</v>
      </c>
      <c r="C239" s="2">
        <v>1376</v>
      </c>
      <c r="D239" s="2">
        <v>211</v>
      </c>
      <c r="E239" s="2">
        <v>62</v>
      </c>
      <c r="F239" s="2">
        <v>44</v>
      </c>
      <c r="G239" s="2">
        <v>140</v>
      </c>
      <c r="H239" s="2">
        <v>90</v>
      </c>
      <c r="I239" s="2">
        <v>34</v>
      </c>
      <c r="J239" s="2">
        <v>1</v>
      </c>
      <c r="K239" s="2">
        <f t="shared" si="23"/>
        <v>125</v>
      </c>
      <c r="L239" s="4">
        <f t="shared" si="22"/>
        <v>2480</v>
      </c>
    </row>
    <row r="240" spans="1:12" x14ac:dyDescent="0.2">
      <c r="A240" s="4" t="s">
        <v>24</v>
      </c>
      <c r="B240" s="2">
        <v>6674</v>
      </c>
      <c r="C240" s="2">
        <v>12642</v>
      </c>
      <c r="D240" s="2">
        <v>1535</v>
      </c>
      <c r="E240" s="2">
        <v>622</v>
      </c>
      <c r="F240" s="2">
        <v>698</v>
      </c>
      <c r="G240" s="2">
        <v>1965</v>
      </c>
      <c r="H240" s="2">
        <v>858</v>
      </c>
      <c r="I240" s="2">
        <v>0</v>
      </c>
      <c r="J240" s="2">
        <v>50</v>
      </c>
      <c r="K240" s="2">
        <f>SUM(H240:J240)</f>
        <v>908</v>
      </c>
      <c r="L240" s="4">
        <f t="shared" si="22"/>
        <v>25044</v>
      </c>
    </row>
    <row r="241" spans="1:12" x14ac:dyDescent="0.2">
      <c r="A241" s="4" t="s">
        <v>25</v>
      </c>
      <c r="B241" s="2">
        <v>1596</v>
      </c>
      <c r="C241" s="2">
        <v>3693</v>
      </c>
      <c r="D241" s="2">
        <v>546</v>
      </c>
      <c r="E241" s="2">
        <v>177</v>
      </c>
      <c r="F241" s="2">
        <v>152</v>
      </c>
      <c r="G241" s="2">
        <v>625</v>
      </c>
      <c r="H241" s="2">
        <v>202</v>
      </c>
      <c r="I241" s="2">
        <v>12</v>
      </c>
      <c r="J241" s="2">
        <v>6</v>
      </c>
      <c r="K241" s="2">
        <f>SUM(H241:J241)</f>
        <v>220</v>
      </c>
      <c r="L241" s="4">
        <f t="shared" si="22"/>
        <v>7009</v>
      </c>
    </row>
    <row r="242" spans="1:12" x14ac:dyDescent="0.2">
      <c r="A242" s="4" t="s">
        <v>22</v>
      </c>
      <c r="B242" s="2">
        <v>8796</v>
      </c>
      <c r="C242" s="2">
        <v>10816</v>
      </c>
      <c r="D242" s="2">
        <v>1377</v>
      </c>
      <c r="E242" s="2">
        <v>864</v>
      </c>
      <c r="F242" s="2">
        <v>615</v>
      </c>
      <c r="G242" s="2">
        <v>2518</v>
      </c>
      <c r="H242" s="2">
        <v>1057</v>
      </c>
      <c r="I242" s="2">
        <v>0</v>
      </c>
      <c r="J242" s="2">
        <v>13</v>
      </c>
      <c r="K242" s="2">
        <f>SUM(H242:J242)</f>
        <v>1070</v>
      </c>
      <c r="L242" s="4">
        <f t="shared" si="22"/>
        <v>26056</v>
      </c>
    </row>
    <row r="243" spans="1:12" x14ac:dyDescent="0.2">
      <c r="A243" s="4" t="s">
        <v>23</v>
      </c>
      <c r="B243" s="2">
        <v>4450</v>
      </c>
      <c r="C243" s="2">
        <v>7941</v>
      </c>
      <c r="D243" s="2">
        <v>1256</v>
      </c>
      <c r="E243" s="2">
        <v>472</v>
      </c>
      <c r="F243" s="2">
        <v>408</v>
      </c>
      <c r="G243" s="2">
        <v>4443</v>
      </c>
      <c r="H243" s="2">
        <v>678</v>
      </c>
      <c r="I243" s="2">
        <v>1</v>
      </c>
      <c r="J243" s="2">
        <v>15</v>
      </c>
      <c r="K243" s="2">
        <f t="shared" si="23"/>
        <v>694</v>
      </c>
      <c r="L243" s="4">
        <f t="shared" si="22"/>
        <v>19664</v>
      </c>
    </row>
    <row r="244" spans="1:12" x14ac:dyDescent="0.2">
      <c r="A244" s="4" t="s">
        <v>5</v>
      </c>
      <c r="B244" s="2">
        <v>3830</v>
      </c>
      <c r="C244" s="2">
        <v>6585</v>
      </c>
      <c r="D244" s="2">
        <v>1294</v>
      </c>
      <c r="E244" s="2">
        <v>528</v>
      </c>
      <c r="F244" s="2">
        <v>402</v>
      </c>
      <c r="G244" s="2">
        <v>2375</v>
      </c>
      <c r="H244" s="2">
        <v>574</v>
      </c>
      <c r="I244" s="2">
        <v>0</v>
      </c>
      <c r="J244" s="2">
        <v>10</v>
      </c>
      <c r="K244" s="2">
        <f t="shared" si="23"/>
        <v>584</v>
      </c>
      <c r="L244" s="4">
        <f t="shared" si="22"/>
        <v>15598</v>
      </c>
    </row>
    <row r="245" spans="1:12" x14ac:dyDescent="0.2">
      <c r="A245" s="4" t="s">
        <v>154</v>
      </c>
      <c r="B245" s="2">
        <v>562</v>
      </c>
      <c r="C245" s="2">
        <v>1575</v>
      </c>
      <c r="D245" s="2">
        <v>219</v>
      </c>
      <c r="E245" s="2">
        <v>57</v>
      </c>
      <c r="F245" s="2">
        <v>76</v>
      </c>
      <c r="G245" s="2">
        <v>85</v>
      </c>
      <c r="H245" s="2">
        <v>210</v>
      </c>
      <c r="I245" s="2">
        <v>0</v>
      </c>
      <c r="J245" s="2">
        <v>0</v>
      </c>
      <c r="K245" s="2">
        <f t="shared" si="23"/>
        <v>210</v>
      </c>
      <c r="L245" s="4">
        <f t="shared" si="22"/>
        <v>2784</v>
      </c>
    </row>
    <row r="246" spans="1:12" ht="13.5" thickBot="1" x14ac:dyDescent="0.25">
      <c r="A246" s="4" t="s">
        <v>92</v>
      </c>
      <c r="B246" s="7">
        <v>6521</v>
      </c>
      <c r="C246" s="7">
        <v>12358</v>
      </c>
      <c r="D246" s="7">
        <v>2480</v>
      </c>
      <c r="E246" s="7">
        <v>874</v>
      </c>
      <c r="F246" s="7">
        <v>715</v>
      </c>
      <c r="G246" s="7">
        <v>2242</v>
      </c>
      <c r="H246" s="7">
        <v>1175</v>
      </c>
      <c r="I246" s="7">
        <v>8</v>
      </c>
      <c r="J246" s="7">
        <v>22</v>
      </c>
      <c r="K246" s="7">
        <f>SUM(H246:J246)</f>
        <v>1205</v>
      </c>
      <c r="L246" s="8">
        <f t="shared" si="22"/>
        <v>26395</v>
      </c>
    </row>
    <row r="247" spans="1:12" x14ac:dyDescent="0.2">
      <c r="A247" s="16" t="s">
        <v>2</v>
      </c>
      <c r="B247" s="4">
        <f t="shared" ref="B247:K247" si="24">SUM(B235:B246)</f>
        <v>53140</v>
      </c>
      <c r="C247" s="4">
        <f t="shared" si="24"/>
        <v>79615</v>
      </c>
      <c r="D247" s="4">
        <f t="shared" si="24"/>
        <v>12207</v>
      </c>
      <c r="E247" s="4">
        <f t="shared" si="24"/>
        <v>5923</v>
      </c>
      <c r="F247" s="4">
        <f t="shared" si="24"/>
        <v>4404</v>
      </c>
      <c r="G247" s="4">
        <f t="shared" si="24"/>
        <v>19238</v>
      </c>
      <c r="H247" s="4">
        <f t="shared" si="24"/>
        <v>6803</v>
      </c>
      <c r="I247" s="4">
        <f t="shared" si="24"/>
        <v>87</v>
      </c>
      <c r="J247" s="4">
        <f t="shared" si="24"/>
        <v>141</v>
      </c>
      <c r="K247" s="4">
        <f t="shared" si="24"/>
        <v>7031</v>
      </c>
      <c r="L247" s="4">
        <f t="shared" si="22"/>
        <v>181558</v>
      </c>
    </row>
    <row r="248" spans="1:12" x14ac:dyDescent="0.2">
      <c r="A248" s="4"/>
    </row>
    <row r="249" spans="1:12" x14ac:dyDescent="0.2">
      <c r="A249" s="3" t="s">
        <v>3</v>
      </c>
      <c r="B249" s="3">
        <f>+B247+E247</f>
        <v>59063</v>
      </c>
      <c r="C249" s="3">
        <f>+C247+D247+F247</f>
        <v>96226</v>
      </c>
      <c r="G249" s="3">
        <f>+G247</f>
        <v>19238</v>
      </c>
    </row>
    <row r="251" spans="1:12" x14ac:dyDescent="0.2">
      <c r="A251" s="4" t="s">
        <v>96</v>
      </c>
      <c r="B251" s="4"/>
      <c r="C251" s="4"/>
      <c r="D251" s="4"/>
      <c r="E251" s="4"/>
      <c r="F251" s="4"/>
      <c r="G251" s="4"/>
      <c r="H251" s="4"/>
    </row>
    <row r="252" spans="1:12" x14ac:dyDescent="0.2">
      <c r="B252" s="4"/>
      <c r="C252" s="4"/>
      <c r="D252" s="4"/>
      <c r="E252" s="4"/>
      <c r="F252" s="4"/>
      <c r="G252" s="4"/>
      <c r="H252" s="4"/>
    </row>
    <row r="253" spans="1:12" x14ac:dyDescent="0.2">
      <c r="A253" s="4"/>
      <c r="B253" s="14" t="s">
        <v>102</v>
      </c>
      <c r="C253" s="14" t="s">
        <v>102</v>
      </c>
      <c r="D253" s="17"/>
      <c r="E253" s="17"/>
      <c r="F253" s="17"/>
      <c r="G253" s="14" t="s">
        <v>1</v>
      </c>
      <c r="H253" s="14"/>
    </row>
    <row r="254" spans="1:12" x14ac:dyDescent="0.2">
      <c r="A254" s="4" t="s">
        <v>0</v>
      </c>
      <c r="B254" s="15" t="s">
        <v>103</v>
      </c>
      <c r="C254" s="15" t="s">
        <v>103</v>
      </c>
      <c r="D254" s="15" t="s">
        <v>122</v>
      </c>
      <c r="E254" s="15" t="s">
        <v>123</v>
      </c>
      <c r="F254" s="15" t="s">
        <v>124</v>
      </c>
      <c r="G254" s="15" t="s">
        <v>125</v>
      </c>
      <c r="H254" s="15" t="s">
        <v>2</v>
      </c>
    </row>
    <row r="255" spans="1:12" x14ac:dyDescent="0.2">
      <c r="A255" s="4"/>
      <c r="B255" s="10" t="s">
        <v>136</v>
      </c>
      <c r="C255" s="10" t="s">
        <v>137</v>
      </c>
      <c r="D255" s="10"/>
      <c r="E255" s="10"/>
      <c r="F255" s="10"/>
      <c r="G255" s="10"/>
      <c r="H255" s="10"/>
    </row>
    <row r="256" spans="1:12" x14ac:dyDescent="0.2">
      <c r="A256" s="4" t="s">
        <v>105</v>
      </c>
      <c r="B256" s="2">
        <v>8561</v>
      </c>
      <c r="C256" s="2">
        <v>985</v>
      </c>
      <c r="D256" s="2">
        <v>2398</v>
      </c>
      <c r="E256" s="2">
        <v>186</v>
      </c>
      <c r="F256" s="2">
        <v>138</v>
      </c>
      <c r="G256" s="2">
        <f>SUM(D256:F256)</f>
        <v>2722</v>
      </c>
      <c r="H256" s="4">
        <f>SUM(B256:C256)+G256</f>
        <v>12268</v>
      </c>
    </row>
    <row r="257" spans="1:11" x14ac:dyDescent="0.2">
      <c r="A257" s="4" t="s">
        <v>106</v>
      </c>
      <c r="B257" s="2">
        <v>7836</v>
      </c>
      <c r="C257" s="2">
        <v>1127</v>
      </c>
      <c r="D257" s="2">
        <v>2946</v>
      </c>
      <c r="E257" s="2">
        <v>2</v>
      </c>
      <c r="F257" s="2">
        <v>72</v>
      </c>
      <c r="G257" s="2">
        <f t="shared" ref="G257:G263" si="25">SUM(D257:F257)</f>
        <v>3020</v>
      </c>
      <c r="H257" s="4">
        <f t="shared" ref="H257:H264" si="26">SUM(B257:C257)+G257</f>
        <v>11983</v>
      </c>
    </row>
    <row r="258" spans="1:11" x14ac:dyDescent="0.2">
      <c r="A258" s="4" t="s">
        <v>100</v>
      </c>
      <c r="B258" s="2">
        <v>11799</v>
      </c>
      <c r="C258" s="2">
        <v>1996</v>
      </c>
      <c r="D258" s="2">
        <v>4711</v>
      </c>
      <c r="E258" s="2">
        <v>1</v>
      </c>
      <c r="F258" s="2">
        <v>276</v>
      </c>
      <c r="G258" s="2">
        <f t="shared" si="25"/>
        <v>4988</v>
      </c>
      <c r="H258" s="4">
        <f t="shared" si="26"/>
        <v>18783</v>
      </c>
    </row>
    <row r="259" spans="1:11" x14ac:dyDescent="0.2">
      <c r="A259" s="4" t="s">
        <v>150</v>
      </c>
      <c r="B259" s="2">
        <v>33313</v>
      </c>
      <c r="C259" s="2">
        <v>5716</v>
      </c>
      <c r="D259" s="2">
        <v>12315</v>
      </c>
      <c r="E259" s="2">
        <v>3</v>
      </c>
      <c r="F259" s="2">
        <v>924</v>
      </c>
      <c r="G259" s="2">
        <f t="shared" si="25"/>
        <v>13242</v>
      </c>
      <c r="H259" s="4">
        <f t="shared" si="26"/>
        <v>52271</v>
      </c>
    </row>
    <row r="260" spans="1:11" x14ac:dyDescent="0.2">
      <c r="A260" s="4" t="s">
        <v>97</v>
      </c>
      <c r="B260" s="2">
        <v>32840</v>
      </c>
      <c r="C260" s="2">
        <v>3792</v>
      </c>
      <c r="D260" s="2">
        <v>15578</v>
      </c>
      <c r="E260" s="2">
        <v>5</v>
      </c>
      <c r="F260" s="2">
        <v>473</v>
      </c>
      <c r="G260" s="2">
        <f t="shared" si="25"/>
        <v>16056</v>
      </c>
      <c r="H260" s="4">
        <f t="shared" si="26"/>
        <v>52688</v>
      </c>
    </row>
    <row r="261" spans="1:11" x14ac:dyDescent="0.2">
      <c r="A261" s="4" t="s">
        <v>154</v>
      </c>
      <c r="B261" s="2">
        <v>8928</v>
      </c>
      <c r="C261" s="2">
        <v>1292</v>
      </c>
      <c r="D261" s="2">
        <v>2235</v>
      </c>
      <c r="E261" s="2">
        <v>224</v>
      </c>
      <c r="F261" s="2">
        <v>107</v>
      </c>
      <c r="G261" s="2">
        <f t="shared" si="25"/>
        <v>2566</v>
      </c>
      <c r="H261" s="4">
        <f t="shared" si="26"/>
        <v>12786</v>
      </c>
    </row>
    <row r="262" spans="1:11" x14ac:dyDescent="0.2">
      <c r="A262" s="4" t="s">
        <v>134</v>
      </c>
      <c r="B262" s="2">
        <v>7872</v>
      </c>
      <c r="C262" s="2">
        <v>1146</v>
      </c>
      <c r="D262" s="2">
        <v>2080</v>
      </c>
      <c r="E262" s="2">
        <v>5</v>
      </c>
      <c r="F262" s="2">
        <v>61</v>
      </c>
      <c r="G262" s="2">
        <f t="shared" si="25"/>
        <v>2146</v>
      </c>
      <c r="H262" s="4">
        <f t="shared" si="26"/>
        <v>11164</v>
      </c>
    </row>
    <row r="263" spans="1:11" ht="13.5" thickBot="1" x14ac:dyDescent="0.25">
      <c r="A263" s="4" t="s">
        <v>98</v>
      </c>
      <c r="B263" s="7">
        <v>2425</v>
      </c>
      <c r="C263" s="7">
        <v>223</v>
      </c>
      <c r="D263" s="7">
        <v>749</v>
      </c>
      <c r="E263" s="7">
        <v>2</v>
      </c>
      <c r="F263" s="7">
        <v>30</v>
      </c>
      <c r="G263" s="7">
        <f t="shared" si="25"/>
        <v>781</v>
      </c>
      <c r="H263" s="8">
        <f t="shared" si="26"/>
        <v>3429</v>
      </c>
    </row>
    <row r="264" spans="1:11" x14ac:dyDescent="0.2">
      <c r="A264" s="16" t="s">
        <v>2</v>
      </c>
      <c r="B264" s="4">
        <f t="shared" ref="B264:G264" si="27">SUM(B256:B263)</f>
        <v>113574</v>
      </c>
      <c r="C264" s="4">
        <f t="shared" si="27"/>
        <v>16277</v>
      </c>
      <c r="D264" s="4">
        <f t="shared" si="27"/>
        <v>43012</v>
      </c>
      <c r="E264" s="4">
        <f t="shared" si="27"/>
        <v>428</v>
      </c>
      <c r="F264" s="4">
        <f t="shared" si="27"/>
        <v>2081</v>
      </c>
      <c r="G264" s="4">
        <f t="shared" si="27"/>
        <v>45521</v>
      </c>
      <c r="H264" s="4">
        <f t="shared" si="26"/>
        <v>175372</v>
      </c>
    </row>
    <row r="265" spans="1:11" x14ac:dyDescent="0.2">
      <c r="A265" s="4"/>
    </row>
    <row r="266" spans="1:11" x14ac:dyDescent="0.2">
      <c r="A266" s="3" t="s">
        <v>3</v>
      </c>
      <c r="B266" s="3">
        <f>+B264+C264</f>
        <v>129851</v>
      </c>
    </row>
    <row r="268" spans="1:11" x14ac:dyDescent="0.2">
      <c r="A268" s="4" t="s">
        <v>99</v>
      </c>
      <c r="B268" s="4"/>
      <c r="C268" s="4"/>
      <c r="D268" s="4"/>
      <c r="E268" s="4"/>
      <c r="F268" s="4"/>
      <c r="G268" s="4"/>
      <c r="H268" s="4"/>
    </row>
    <row r="269" spans="1:11" x14ac:dyDescent="0.2">
      <c r="B269" s="4"/>
      <c r="C269" s="4"/>
      <c r="D269" s="4"/>
      <c r="E269" s="4"/>
      <c r="F269" s="4"/>
      <c r="G269" s="4"/>
      <c r="H269" s="4"/>
    </row>
    <row r="270" spans="1:11" x14ac:dyDescent="0.2">
      <c r="A270" s="4"/>
      <c r="B270" s="14" t="s">
        <v>215</v>
      </c>
      <c r="C270" s="14" t="s">
        <v>129</v>
      </c>
      <c r="D270" s="14" t="s">
        <v>129</v>
      </c>
      <c r="E270" s="14" t="s">
        <v>215</v>
      </c>
      <c r="F270" s="14" t="s">
        <v>129</v>
      </c>
      <c r="G270" s="17"/>
      <c r="H270" s="17"/>
      <c r="I270" s="17"/>
      <c r="J270" s="14" t="s">
        <v>1</v>
      </c>
      <c r="K270" s="14"/>
    </row>
    <row r="271" spans="1:11" x14ac:dyDescent="0.2">
      <c r="A271" s="4" t="s">
        <v>0</v>
      </c>
      <c r="B271" s="15" t="s">
        <v>216</v>
      </c>
      <c r="C271" s="15" t="s">
        <v>148</v>
      </c>
      <c r="D271" s="15" t="s">
        <v>148</v>
      </c>
      <c r="E271" s="15" t="s">
        <v>216</v>
      </c>
      <c r="F271" s="15" t="s">
        <v>148</v>
      </c>
      <c r="G271" s="15" t="s">
        <v>122</v>
      </c>
      <c r="H271" s="15" t="s">
        <v>123</v>
      </c>
      <c r="I271" s="15" t="s">
        <v>124</v>
      </c>
      <c r="J271" s="15" t="s">
        <v>125</v>
      </c>
      <c r="K271" s="15" t="s">
        <v>2</v>
      </c>
    </row>
    <row r="272" spans="1:11" x14ac:dyDescent="0.2">
      <c r="A272" s="4"/>
      <c r="B272" s="10" t="s">
        <v>140</v>
      </c>
      <c r="C272" s="10" t="s">
        <v>136</v>
      </c>
      <c r="D272" s="10" t="s">
        <v>138</v>
      </c>
      <c r="E272" s="10" t="s">
        <v>139</v>
      </c>
      <c r="F272" s="10" t="s">
        <v>137</v>
      </c>
      <c r="G272" s="10"/>
      <c r="H272" s="10"/>
      <c r="I272" s="10"/>
      <c r="J272" s="10"/>
      <c r="K272" s="10"/>
    </row>
    <row r="273" spans="1:12" x14ac:dyDescent="0.2">
      <c r="A273" s="4" t="s">
        <v>32</v>
      </c>
      <c r="B273" s="2">
        <v>2832</v>
      </c>
      <c r="C273" s="2">
        <v>7116</v>
      </c>
      <c r="D273" s="2">
        <v>952</v>
      </c>
      <c r="E273" s="2">
        <v>486</v>
      </c>
      <c r="F273" s="2">
        <v>275</v>
      </c>
      <c r="G273" s="2">
        <v>628</v>
      </c>
      <c r="H273" s="2">
        <v>0</v>
      </c>
      <c r="I273" s="2">
        <v>5</v>
      </c>
      <c r="J273" s="2">
        <f>SUM(G273:I273)</f>
        <v>633</v>
      </c>
      <c r="K273" s="4">
        <f>SUM(B273:F273)+J273</f>
        <v>12294</v>
      </c>
    </row>
    <row r="274" spans="1:12" x14ac:dyDescent="0.2">
      <c r="A274" s="4" t="s">
        <v>33</v>
      </c>
      <c r="B274" s="2">
        <v>5518</v>
      </c>
      <c r="C274" s="2">
        <v>9782</v>
      </c>
      <c r="D274" s="2">
        <v>1859</v>
      </c>
      <c r="E274" s="2">
        <v>905</v>
      </c>
      <c r="F274" s="2">
        <v>619</v>
      </c>
      <c r="G274" s="2">
        <v>1445</v>
      </c>
      <c r="H274" s="2">
        <v>10</v>
      </c>
      <c r="I274" s="2">
        <v>5</v>
      </c>
      <c r="J274" s="2">
        <f>SUM(G274:I274)</f>
        <v>1460</v>
      </c>
      <c r="K274" s="4">
        <f>SUM(B274:F274)+J274</f>
        <v>20143</v>
      </c>
      <c r="L274" s="21"/>
    </row>
    <row r="275" spans="1:12" x14ac:dyDescent="0.2">
      <c r="A275" s="4" t="s">
        <v>34</v>
      </c>
      <c r="B275" s="2">
        <v>10291</v>
      </c>
      <c r="C275" s="2">
        <v>17675</v>
      </c>
      <c r="D275" s="2">
        <v>3087</v>
      </c>
      <c r="E275" s="2">
        <v>1577</v>
      </c>
      <c r="F275" s="2">
        <v>1250</v>
      </c>
      <c r="G275" s="2">
        <v>1294</v>
      </c>
      <c r="H275" s="2">
        <v>19</v>
      </c>
      <c r="I275" s="2">
        <v>11</v>
      </c>
      <c r="J275" s="2">
        <f t="shared" ref="J275:J283" si="28">SUM(G275:I275)</f>
        <v>1324</v>
      </c>
      <c r="K275" s="4">
        <f t="shared" ref="K275:K284" si="29">SUM(B275:F275)+J275</f>
        <v>35204</v>
      </c>
    </row>
    <row r="276" spans="1:12" x14ac:dyDescent="0.2">
      <c r="A276" s="4" t="s">
        <v>119</v>
      </c>
      <c r="B276" s="2">
        <v>6813</v>
      </c>
      <c r="C276" s="2">
        <v>13067</v>
      </c>
      <c r="D276" s="2">
        <v>1522</v>
      </c>
      <c r="E276" s="2">
        <v>696</v>
      </c>
      <c r="F276" s="2">
        <v>587</v>
      </c>
      <c r="G276" s="2">
        <v>678</v>
      </c>
      <c r="H276" s="2">
        <v>0</v>
      </c>
      <c r="I276" s="2">
        <v>0</v>
      </c>
      <c r="J276" s="2">
        <f t="shared" si="28"/>
        <v>678</v>
      </c>
      <c r="K276" s="4">
        <f>SUM(B276:F276)+J276</f>
        <v>23363</v>
      </c>
    </row>
    <row r="277" spans="1:12" s="25" customFormat="1" x14ac:dyDescent="0.2">
      <c r="A277" s="26" t="s">
        <v>120</v>
      </c>
      <c r="B277" s="13">
        <v>1652</v>
      </c>
      <c r="C277" s="13">
        <v>3255</v>
      </c>
      <c r="D277" s="13">
        <v>583</v>
      </c>
      <c r="E277" s="13">
        <v>315</v>
      </c>
      <c r="F277" s="13">
        <v>166</v>
      </c>
      <c r="G277" s="13">
        <v>117</v>
      </c>
      <c r="H277" s="13">
        <v>0</v>
      </c>
      <c r="I277" s="13">
        <v>7</v>
      </c>
      <c r="J277" s="13">
        <v>124</v>
      </c>
      <c r="K277" s="12">
        <v>6095</v>
      </c>
    </row>
    <row r="278" spans="1:12" x14ac:dyDescent="0.2">
      <c r="A278" s="4" t="s">
        <v>28</v>
      </c>
      <c r="B278" s="2">
        <v>3328</v>
      </c>
      <c r="C278" s="2">
        <v>4278</v>
      </c>
      <c r="D278" s="2">
        <v>619</v>
      </c>
      <c r="E278" s="2">
        <v>519</v>
      </c>
      <c r="F278" s="2">
        <v>196</v>
      </c>
      <c r="G278" s="2">
        <v>395</v>
      </c>
      <c r="H278" s="2">
        <v>1</v>
      </c>
      <c r="I278" s="2">
        <v>5</v>
      </c>
      <c r="J278" s="2">
        <f t="shared" si="28"/>
        <v>401</v>
      </c>
      <c r="K278" s="4">
        <f>SUM(B278:F278)+J278</f>
        <v>9341</v>
      </c>
    </row>
    <row r="279" spans="1:12" x14ac:dyDescent="0.2">
      <c r="A279" s="4" t="s">
        <v>29</v>
      </c>
      <c r="B279" s="2">
        <v>6409</v>
      </c>
      <c r="C279" s="2">
        <v>17668</v>
      </c>
      <c r="D279" s="2">
        <v>2125</v>
      </c>
      <c r="E279" s="2">
        <v>920</v>
      </c>
      <c r="F279" s="2">
        <v>708</v>
      </c>
      <c r="G279" s="2">
        <v>614</v>
      </c>
      <c r="H279" s="2">
        <v>22</v>
      </c>
      <c r="I279" s="2">
        <v>28</v>
      </c>
      <c r="J279" s="2">
        <f t="shared" si="28"/>
        <v>664</v>
      </c>
      <c r="K279" s="4">
        <f>SUM(B279:F279)+J279</f>
        <v>28494</v>
      </c>
    </row>
    <row r="280" spans="1:12" x14ac:dyDescent="0.2">
      <c r="A280" s="4" t="s">
        <v>135</v>
      </c>
      <c r="B280" s="2">
        <v>14560</v>
      </c>
      <c r="C280" s="2">
        <v>6791</v>
      </c>
      <c r="D280" s="2">
        <v>959</v>
      </c>
      <c r="E280" s="2">
        <v>3310</v>
      </c>
      <c r="F280" s="2">
        <v>420</v>
      </c>
      <c r="G280" s="2">
        <v>509</v>
      </c>
      <c r="H280" s="2">
        <v>9</v>
      </c>
      <c r="I280" s="2">
        <v>29</v>
      </c>
      <c r="J280" s="2">
        <f t="shared" si="28"/>
        <v>547</v>
      </c>
      <c r="K280" s="4">
        <f t="shared" si="29"/>
        <v>26587</v>
      </c>
    </row>
    <row r="281" spans="1:12" x14ac:dyDescent="0.2">
      <c r="A281" s="4" t="s">
        <v>31</v>
      </c>
      <c r="B281" s="2">
        <v>2050</v>
      </c>
      <c r="C281" s="2">
        <v>3404</v>
      </c>
      <c r="D281" s="2">
        <v>566</v>
      </c>
      <c r="E281" s="2">
        <v>317</v>
      </c>
      <c r="F281" s="2">
        <v>135</v>
      </c>
      <c r="G281" s="2">
        <v>200</v>
      </c>
      <c r="H281" s="2">
        <v>3</v>
      </c>
      <c r="I281" s="2">
        <v>11</v>
      </c>
      <c r="J281" s="2">
        <f t="shared" si="28"/>
        <v>214</v>
      </c>
      <c r="K281" s="4">
        <f t="shared" si="29"/>
        <v>6686</v>
      </c>
    </row>
    <row r="282" spans="1:12" customFormat="1" x14ac:dyDescent="0.2">
      <c r="A282" s="1" t="s">
        <v>104</v>
      </c>
      <c r="B282" s="2">
        <v>3818</v>
      </c>
      <c r="C282" s="2">
        <v>5621</v>
      </c>
      <c r="D282" s="2">
        <v>965</v>
      </c>
      <c r="E282" s="2">
        <v>568</v>
      </c>
      <c r="F282" s="2">
        <v>282</v>
      </c>
      <c r="G282" s="2">
        <v>582</v>
      </c>
      <c r="H282" s="2">
        <v>4</v>
      </c>
      <c r="I282" s="2">
        <v>6</v>
      </c>
      <c r="J282" s="2">
        <v>592</v>
      </c>
      <c r="K282" s="4">
        <f t="shared" ref="K282" si="30">SUM(B282:F282)+J282</f>
        <v>11846</v>
      </c>
    </row>
    <row r="283" spans="1:12" ht="13.5" thickBot="1" x14ac:dyDescent="0.25">
      <c r="A283" s="4" t="s">
        <v>98</v>
      </c>
      <c r="B283" s="7">
        <v>2962</v>
      </c>
      <c r="C283" s="7">
        <v>5718</v>
      </c>
      <c r="D283" s="7">
        <v>680</v>
      </c>
      <c r="E283" s="7">
        <v>396</v>
      </c>
      <c r="F283" s="7">
        <v>200</v>
      </c>
      <c r="G283" s="7">
        <v>528</v>
      </c>
      <c r="H283" s="7">
        <v>15</v>
      </c>
      <c r="I283" s="7">
        <v>2</v>
      </c>
      <c r="J283" s="7">
        <f t="shared" si="28"/>
        <v>545</v>
      </c>
      <c r="K283" s="8">
        <f t="shared" si="29"/>
        <v>10501</v>
      </c>
    </row>
    <row r="284" spans="1:12" x14ac:dyDescent="0.2">
      <c r="A284" s="16" t="s">
        <v>2</v>
      </c>
      <c r="B284" s="4">
        <f t="shared" ref="B284:G284" si="31">SUM(B273:B283)</f>
        <v>60233</v>
      </c>
      <c r="C284" s="4">
        <f t="shared" si="31"/>
        <v>94375</v>
      </c>
      <c r="D284" s="4">
        <f t="shared" si="31"/>
        <v>13917</v>
      </c>
      <c r="E284" s="4">
        <f t="shared" si="31"/>
        <v>10009</v>
      </c>
      <c r="F284" s="4">
        <f t="shared" si="31"/>
        <v>4838</v>
      </c>
      <c r="G284" s="4">
        <f t="shared" si="31"/>
        <v>6990</v>
      </c>
      <c r="H284" s="4">
        <f>SUM(H273:H283)</f>
        <v>83</v>
      </c>
      <c r="I284" s="4">
        <f>SUM(I273:I283)</f>
        <v>109</v>
      </c>
      <c r="J284" s="4">
        <f>SUM(J273:J283)</f>
        <v>7182</v>
      </c>
      <c r="K284" s="4">
        <f t="shared" si="29"/>
        <v>190554</v>
      </c>
    </row>
    <row r="285" spans="1:12" x14ac:dyDescent="0.2">
      <c r="A285" s="4"/>
    </row>
    <row r="286" spans="1:12" x14ac:dyDescent="0.2">
      <c r="A286" s="3" t="s">
        <v>3</v>
      </c>
      <c r="B286" s="3">
        <f>+B284+E284</f>
        <v>70242</v>
      </c>
      <c r="C286" s="3">
        <f>+C284+D284+F284</f>
        <v>113130</v>
      </c>
    </row>
    <row r="288" spans="1:12" x14ac:dyDescent="0.2">
      <c r="A288" s="4" t="s">
        <v>101</v>
      </c>
      <c r="B288" s="4"/>
      <c r="C288" s="4"/>
      <c r="D288" s="4"/>
      <c r="E288" s="4"/>
      <c r="F288" s="4"/>
      <c r="G288" s="4"/>
      <c r="H288" s="4"/>
    </row>
    <row r="289" spans="1:11" x14ac:dyDescent="0.2">
      <c r="B289" s="4"/>
      <c r="C289" s="4"/>
      <c r="D289" s="4"/>
      <c r="E289" s="4"/>
      <c r="F289" s="4"/>
      <c r="G289" s="4"/>
      <c r="H289" s="4"/>
    </row>
    <row r="290" spans="1:11" x14ac:dyDescent="0.2">
      <c r="A290" s="4"/>
      <c r="B290" s="14" t="s">
        <v>108</v>
      </c>
      <c r="C290" s="14" t="s">
        <v>218</v>
      </c>
      <c r="D290" s="14" t="s">
        <v>218</v>
      </c>
      <c r="E290" s="14" t="s">
        <v>108</v>
      </c>
      <c r="F290" s="14" t="s">
        <v>218</v>
      </c>
      <c r="G290" s="17"/>
      <c r="H290" s="17"/>
      <c r="I290" s="17"/>
      <c r="J290" s="14" t="s">
        <v>1</v>
      </c>
      <c r="K290" s="14"/>
    </row>
    <row r="291" spans="1:11" x14ac:dyDescent="0.2">
      <c r="A291" s="4" t="s">
        <v>0</v>
      </c>
      <c r="B291" s="15" t="s">
        <v>109</v>
      </c>
      <c r="C291" s="15" t="s">
        <v>219</v>
      </c>
      <c r="D291" s="15" t="s">
        <v>219</v>
      </c>
      <c r="E291" s="15" t="s">
        <v>109</v>
      </c>
      <c r="F291" s="15" t="s">
        <v>219</v>
      </c>
      <c r="G291" s="15" t="s">
        <v>122</v>
      </c>
      <c r="H291" s="15" t="s">
        <v>123</v>
      </c>
      <c r="I291" s="15" t="s">
        <v>124</v>
      </c>
      <c r="J291" s="15" t="s">
        <v>125</v>
      </c>
      <c r="K291" s="15" t="s">
        <v>2</v>
      </c>
    </row>
    <row r="292" spans="1:11" x14ac:dyDescent="0.2">
      <c r="A292" s="4"/>
      <c r="B292" s="10" t="s">
        <v>140</v>
      </c>
      <c r="C292" s="10" t="s">
        <v>136</v>
      </c>
      <c r="D292" s="10" t="s">
        <v>138</v>
      </c>
      <c r="E292" s="10" t="s">
        <v>139</v>
      </c>
      <c r="F292" s="10" t="s">
        <v>137</v>
      </c>
      <c r="G292" s="10"/>
      <c r="H292" s="10"/>
      <c r="I292" s="10"/>
      <c r="J292" s="10"/>
      <c r="K292" s="10"/>
    </row>
    <row r="293" spans="1:11" x14ac:dyDescent="0.2">
      <c r="A293" s="4" t="s">
        <v>217</v>
      </c>
      <c r="B293" s="2">
        <v>7084</v>
      </c>
      <c r="C293" s="2">
        <v>10730</v>
      </c>
      <c r="D293" s="2">
        <v>1904</v>
      </c>
      <c r="E293" s="2">
        <v>742</v>
      </c>
      <c r="F293" s="2">
        <v>654</v>
      </c>
      <c r="G293" s="2">
        <v>660</v>
      </c>
      <c r="H293" s="2">
        <v>9</v>
      </c>
      <c r="I293" s="2">
        <v>35</v>
      </c>
      <c r="J293" s="2">
        <f>SUM(G293:I293)</f>
        <v>704</v>
      </c>
      <c r="K293" s="4">
        <f>SUM(B293:F293)+J293</f>
        <v>21818</v>
      </c>
    </row>
    <row r="294" spans="1:11" customFormat="1" x14ac:dyDescent="0.2">
      <c r="A294" s="1" t="s">
        <v>26</v>
      </c>
      <c r="B294" s="21">
        <v>53132</v>
      </c>
      <c r="C294" s="21">
        <v>60650</v>
      </c>
      <c r="D294" s="21">
        <v>11223</v>
      </c>
      <c r="E294" s="21">
        <v>5279</v>
      </c>
      <c r="F294" s="21">
        <v>4848</v>
      </c>
      <c r="G294" s="21">
        <v>2043</v>
      </c>
      <c r="H294" s="21">
        <v>0</v>
      </c>
      <c r="I294" s="21">
        <v>356</v>
      </c>
      <c r="J294" s="21">
        <f>SUM(G294:I294)</f>
        <v>2399</v>
      </c>
      <c r="K294" s="4">
        <f>SUM(B294:F294)+J294</f>
        <v>137531</v>
      </c>
    </row>
    <row r="295" spans="1:11" x14ac:dyDescent="0.2">
      <c r="A295" s="4" t="s">
        <v>30</v>
      </c>
      <c r="B295" s="2">
        <v>6609</v>
      </c>
      <c r="C295" s="2">
        <v>13473</v>
      </c>
      <c r="D295" s="2">
        <v>3002</v>
      </c>
      <c r="E295" s="2">
        <v>946</v>
      </c>
      <c r="F295" s="2">
        <v>666</v>
      </c>
      <c r="G295" s="2">
        <v>864</v>
      </c>
      <c r="H295" s="2">
        <v>10</v>
      </c>
      <c r="I295" s="2">
        <v>16</v>
      </c>
      <c r="J295" s="2">
        <f>SUM(G295:I295)</f>
        <v>890</v>
      </c>
      <c r="K295" s="4">
        <f>SUM(B295:F295)+J295</f>
        <v>25586</v>
      </c>
    </row>
    <row r="296" spans="1:11" ht="13.5" thickBot="1" x14ac:dyDescent="0.25">
      <c r="A296" s="4" t="s">
        <v>134</v>
      </c>
      <c r="B296" s="7">
        <v>5806</v>
      </c>
      <c r="C296" s="7">
        <v>9028</v>
      </c>
      <c r="D296" s="7">
        <v>1639</v>
      </c>
      <c r="E296" s="7">
        <v>706</v>
      </c>
      <c r="F296" s="7">
        <v>657</v>
      </c>
      <c r="G296" s="7">
        <v>595</v>
      </c>
      <c r="H296" s="7">
        <v>14</v>
      </c>
      <c r="I296" s="7">
        <v>37</v>
      </c>
      <c r="J296" s="7">
        <f>SUM(G296:I296)</f>
        <v>646</v>
      </c>
      <c r="K296" s="8">
        <f>SUM(B296:F296)+J296</f>
        <v>18482</v>
      </c>
    </row>
    <row r="297" spans="1:11" x14ac:dyDescent="0.2">
      <c r="A297" s="16" t="s">
        <v>2</v>
      </c>
      <c r="B297" s="4">
        <f t="shared" ref="B297:J297" si="32">SUM(B293:B296)</f>
        <v>72631</v>
      </c>
      <c r="C297" s="4">
        <f t="shared" si="32"/>
        <v>93881</v>
      </c>
      <c r="D297" s="4">
        <f t="shared" si="32"/>
        <v>17768</v>
      </c>
      <c r="E297" s="4">
        <f t="shared" si="32"/>
        <v>7673</v>
      </c>
      <c r="F297" s="4">
        <f t="shared" si="32"/>
        <v>6825</v>
      </c>
      <c r="G297" s="4">
        <f t="shared" si="32"/>
        <v>4162</v>
      </c>
      <c r="H297" s="4">
        <f t="shared" si="32"/>
        <v>33</v>
      </c>
      <c r="I297" s="4">
        <f t="shared" si="32"/>
        <v>444</v>
      </c>
      <c r="J297" s="4">
        <f t="shared" si="32"/>
        <v>4639</v>
      </c>
      <c r="K297" s="4">
        <f>SUM(B297:F297)+J297</f>
        <v>203417</v>
      </c>
    </row>
    <row r="298" spans="1:11" x14ac:dyDescent="0.2">
      <c r="A298" s="4"/>
    </row>
    <row r="299" spans="1:11" x14ac:dyDescent="0.2">
      <c r="A299" s="3" t="s">
        <v>3</v>
      </c>
      <c r="B299" s="3">
        <f>+B297+E297</f>
        <v>80304</v>
      </c>
      <c r="C299" s="3">
        <f>+C297+D297+F297</f>
        <v>118474</v>
      </c>
    </row>
    <row r="301" spans="1:11" x14ac:dyDescent="0.2">
      <c r="A301" s="4" t="s">
        <v>107</v>
      </c>
      <c r="B301" s="4"/>
      <c r="C301" s="4"/>
      <c r="D301" s="4"/>
      <c r="E301" s="4"/>
      <c r="F301" s="4"/>
      <c r="G301" s="4"/>
      <c r="H301" s="4"/>
    </row>
    <row r="302" spans="1:11" x14ac:dyDescent="0.2">
      <c r="B302" s="4"/>
      <c r="C302" s="4"/>
      <c r="D302" s="4"/>
      <c r="E302" s="4"/>
      <c r="F302" s="4"/>
      <c r="G302" s="4"/>
      <c r="H302" s="4"/>
    </row>
    <row r="303" spans="1:11" x14ac:dyDescent="0.2">
      <c r="A303" s="4"/>
      <c r="B303" s="19" t="s">
        <v>117</v>
      </c>
      <c r="C303" s="14" t="s">
        <v>220</v>
      </c>
      <c r="D303" s="14" t="s">
        <v>220</v>
      </c>
      <c r="E303" s="19" t="s">
        <v>117</v>
      </c>
      <c r="F303" s="17"/>
      <c r="G303" s="17"/>
      <c r="H303" s="17"/>
      <c r="I303" s="14" t="s">
        <v>1</v>
      </c>
      <c r="J303" s="14"/>
    </row>
    <row r="304" spans="1:11" x14ac:dyDescent="0.2">
      <c r="A304" s="4" t="s">
        <v>0</v>
      </c>
      <c r="B304" s="18" t="s">
        <v>118</v>
      </c>
      <c r="C304" s="15" t="s">
        <v>221</v>
      </c>
      <c r="D304" s="15" t="s">
        <v>221</v>
      </c>
      <c r="E304" s="18" t="s">
        <v>118</v>
      </c>
      <c r="F304" s="15" t="s">
        <v>122</v>
      </c>
      <c r="G304" s="15" t="s">
        <v>123</v>
      </c>
      <c r="H304" s="15" t="s">
        <v>124</v>
      </c>
      <c r="I304" s="15" t="s">
        <v>125</v>
      </c>
      <c r="J304" s="15" t="s">
        <v>2</v>
      </c>
    </row>
    <row r="305" spans="1:10" x14ac:dyDescent="0.2">
      <c r="A305" s="4"/>
      <c r="B305" s="10" t="s">
        <v>140</v>
      </c>
      <c r="C305" s="10" t="s">
        <v>136</v>
      </c>
      <c r="D305" s="10" t="s">
        <v>138</v>
      </c>
      <c r="E305" s="10" t="s">
        <v>139</v>
      </c>
      <c r="F305" s="10"/>
      <c r="G305" s="10"/>
      <c r="H305" s="10"/>
      <c r="I305" s="10"/>
      <c r="J305" s="10"/>
    </row>
    <row r="306" spans="1:10" x14ac:dyDescent="0.2">
      <c r="A306" s="4" t="s">
        <v>110</v>
      </c>
      <c r="B306" s="2">
        <v>87264</v>
      </c>
      <c r="C306" s="2">
        <v>75990</v>
      </c>
      <c r="D306" s="2">
        <v>19942</v>
      </c>
      <c r="E306" s="2">
        <v>9539</v>
      </c>
      <c r="F306" s="2">
        <v>3218</v>
      </c>
      <c r="G306" s="2">
        <v>327</v>
      </c>
      <c r="H306" s="2">
        <v>236</v>
      </c>
      <c r="I306" s="2">
        <f>SUM(F306:H306)</f>
        <v>3781</v>
      </c>
      <c r="J306" s="4">
        <f>SUM(B306:E306)+I306</f>
        <v>196516</v>
      </c>
    </row>
    <row r="307" spans="1:10" x14ac:dyDescent="0.2">
      <c r="A307" s="4"/>
    </row>
    <row r="308" spans="1:10" x14ac:dyDescent="0.2">
      <c r="A308" s="3" t="s">
        <v>3</v>
      </c>
      <c r="B308" s="3">
        <f>+B306+E306</f>
        <v>96803</v>
      </c>
      <c r="C308" s="3">
        <f>+C306+D306</f>
        <v>95932</v>
      </c>
      <c r="D308" s="5"/>
      <c r="E308" s="5"/>
    </row>
    <row r="310" spans="1:10" x14ac:dyDescent="0.2">
      <c r="A310" s="4" t="s">
        <v>111</v>
      </c>
      <c r="B310" s="4"/>
      <c r="C310" s="4"/>
      <c r="D310" s="4"/>
      <c r="E310" s="4"/>
      <c r="F310" s="4"/>
      <c r="G310" s="4"/>
      <c r="H310" s="4"/>
    </row>
    <row r="311" spans="1:10" x14ac:dyDescent="0.2">
      <c r="B311" s="4"/>
      <c r="C311" s="4"/>
      <c r="D311" s="4"/>
      <c r="E311" s="4"/>
      <c r="F311" s="4"/>
      <c r="G311" s="4"/>
      <c r="H311" s="4"/>
    </row>
    <row r="312" spans="1:10" x14ac:dyDescent="0.2">
      <c r="A312" s="4"/>
      <c r="B312" s="14" t="s">
        <v>4</v>
      </c>
      <c r="C312" s="14" t="s">
        <v>153</v>
      </c>
      <c r="D312" s="14" t="s">
        <v>153</v>
      </c>
      <c r="E312" s="14" t="s">
        <v>4</v>
      </c>
      <c r="F312" s="17"/>
      <c r="G312" s="17"/>
      <c r="H312" s="17"/>
      <c r="I312" s="14" t="s">
        <v>1</v>
      </c>
      <c r="J312" s="14"/>
    </row>
    <row r="313" spans="1:10" x14ac:dyDescent="0.2">
      <c r="A313" s="4" t="s">
        <v>0</v>
      </c>
      <c r="B313" s="15" t="s">
        <v>116</v>
      </c>
      <c r="C313" s="15" t="s">
        <v>222</v>
      </c>
      <c r="D313" s="15" t="s">
        <v>222</v>
      </c>
      <c r="E313" s="15" t="s">
        <v>116</v>
      </c>
      <c r="F313" s="15" t="s">
        <v>122</v>
      </c>
      <c r="G313" s="15" t="s">
        <v>123</v>
      </c>
      <c r="H313" s="15" t="s">
        <v>124</v>
      </c>
      <c r="I313" s="15" t="s">
        <v>125</v>
      </c>
      <c r="J313" s="15" t="s">
        <v>2</v>
      </c>
    </row>
    <row r="314" spans="1:10" x14ac:dyDescent="0.2">
      <c r="A314" s="4"/>
      <c r="B314" s="10" t="s">
        <v>140</v>
      </c>
      <c r="C314" s="10" t="s">
        <v>136</v>
      </c>
      <c r="D314" s="10" t="s">
        <v>138</v>
      </c>
      <c r="E314" s="10" t="s">
        <v>139</v>
      </c>
      <c r="F314" s="10"/>
      <c r="G314" s="10"/>
      <c r="H314" s="10"/>
      <c r="I314" s="10"/>
      <c r="J314" s="10"/>
    </row>
    <row r="315" spans="1:10" customFormat="1" x14ac:dyDescent="0.2">
      <c r="A315" s="1" t="s">
        <v>112</v>
      </c>
      <c r="B315" s="2">
        <v>91519</v>
      </c>
      <c r="C315" s="2">
        <v>33488</v>
      </c>
      <c r="D315" s="2">
        <v>12776</v>
      </c>
      <c r="E315" s="2">
        <v>11590</v>
      </c>
      <c r="F315" s="2">
        <v>6359</v>
      </c>
      <c r="G315" s="2">
        <v>0</v>
      </c>
      <c r="H315" s="2">
        <v>0</v>
      </c>
      <c r="I315" s="21">
        <f>SUM(F315:H315)</f>
        <v>6359</v>
      </c>
      <c r="J315" s="4">
        <f>SUM(B315:E315)+I315</f>
        <v>155732</v>
      </c>
    </row>
    <row r="316" spans="1:10" ht="13.5" thickBot="1" x14ac:dyDescent="0.25">
      <c r="A316" s="4" t="s">
        <v>113</v>
      </c>
      <c r="B316" s="7">
        <v>9129</v>
      </c>
      <c r="C316" s="7">
        <v>4989</v>
      </c>
      <c r="D316" s="7">
        <v>1656</v>
      </c>
      <c r="E316" s="7">
        <v>972</v>
      </c>
      <c r="F316" s="7">
        <v>1423</v>
      </c>
      <c r="G316" s="7">
        <v>5</v>
      </c>
      <c r="H316" s="7">
        <v>5</v>
      </c>
      <c r="I316" s="7">
        <f>SUM(F316:H316)</f>
        <v>1433</v>
      </c>
      <c r="J316" s="8">
        <f>SUM(B316:E316)+I316</f>
        <v>18179</v>
      </c>
    </row>
    <row r="317" spans="1:10" x14ac:dyDescent="0.2">
      <c r="A317" s="16" t="s">
        <v>2</v>
      </c>
      <c r="B317" s="4">
        <f t="shared" ref="B317:I317" si="33">SUM(B315:B316)</f>
        <v>100648</v>
      </c>
      <c r="C317" s="4">
        <f t="shared" si="33"/>
        <v>38477</v>
      </c>
      <c r="D317" s="4">
        <f t="shared" si="33"/>
        <v>14432</v>
      </c>
      <c r="E317" s="4">
        <f t="shared" si="33"/>
        <v>12562</v>
      </c>
      <c r="F317" s="4">
        <f t="shared" si="33"/>
        <v>7782</v>
      </c>
      <c r="G317" s="4">
        <f t="shared" si="33"/>
        <v>5</v>
      </c>
      <c r="H317" s="4">
        <f t="shared" si="33"/>
        <v>5</v>
      </c>
      <c r="I317" s="4">
        <f t="shared" si="33"/>
        <v>7792</v>
      </c>
      <c r="J317" s="4">
        <f>SUM(B317:E317)+I317</f>
        <v>173911</v>
      </c>
    </row>
    <row r="318" spans="1:10" x14ac:dyDescent="0.2">
      <c r="A318" s="4"/>
    </row>
    <row r="319" spans="1:10" x14ac:dyDescent="0.2">
      <c r="A319" s="3" t="s">
        <v>3</v>
      </c>
      <c r="B319" s="3">
        <f>+B317+E317</f>
        <v>113210</v>
      </c>
      <c r="C319" s="3">
        <f>+C317+D317</f>
        <v>52909</v>
      </c>
      <c r="D319" s="5"/>
      <c r="E319" s="5"/>
    </row>
    <row r="321" spans="1:11" x14ac:dyDescent="0.2">
      <c r="A321" s="4" t="s">
        <v>114</v>
      </c>
      <c r="B321" s="4"/>
      <c r="C321" s="4"/>
      <c r="D321" s="4"/>
      <c r="E321" s="4"/>
      <c r="F321" s="4"/>
      <c r="G321" s="4"/>
      <c r="H321" s="4"/>
    </row>
    <row r="322" spans="1:11" x14ac:dyDescent="0.2">
      <c r="B322" s="4"/>
      <c r="C322" s="4"/>
      <c r="D322" s="4"/>
      <c r="E322" s="4"/>
      <c r="F322" s="4"/>
      <c r="G322" s="4"/>
      <c r="H322" s="4"/>
    </row>
    <row r="323" spans="1:11" x14ac:dyDescent="0.2">
      <c r="A323" s="4"/>
      <c r="B323" s="14" t="s">
        <v>223</v>
      </c>
      <c r="C323" s="14" t="s">
        <v>224</v>
      </c>
      <c r="D323" s="14" t="s">
        <v>224</v>
      </c>
      <c r="E323" s="14" t="s">
        <v>223</v>
      </c>
      <c r="F323" s="14" t="s">
        <v>224</v>
      </c>
      <c r="G323" s="17"/>
      <c r="H323" s="17"/>
      <c r="I323" s="17"/>
      <c r="J323" s="14" t="s">
        <v>1</v>
      </c>
      <c r="K323" s="14"/>
    </row>
    <row r="324" spans="1:11" x14ac:dyDescent="0.2">
      <c r="A324" s="4" t="s">
        <v>0</v>
      </c>
      <c r="B324" s="15" t="s">
        <v>133</v>
      </c>
      <c r="C324" s="15" t="s">
        <v>152</v>
      </c>
      <c r="D324" s="15" t="s">
        <v>152</v>
      </c>
      <c r="E324" s="15" t="s">
        <v>133</v>
      </c>
      <c r="F324" s="15" t="s">
        <v>152</v>
      </c>
      <c r="G324" s="15" t="s">
        <v>122</v>
      </c>
      <c r="H324" s="15" t="s">
        <v>123</v>
      </c>
      <c r="I324" s="15" t="s">
        <v>124</v>
      </c>
      <c r="J324" s="15" t="s">
        <v>125</v>
      </c>
      <c r="K324" s="15" t="s">
        <v>2</v>
      </c>
    </row>
    <row r="325" spans="1:11" x14ac:dyDescent="0.2">
      <c r="A325" s="4"/>
      <c r="B325" s="10" t="s">
        <v>140</v>
      </c>
      <c r="C325" s="10" t="s">
        <v>136</v>
      </c>
      <c r="D325" s="10" t="s">
        <v>138</v>
      </c>
      <c r="E325" s="10" t="s">
        <v>139</v>
      </c>
      <c r="F325" s="10" t="s">
        <v>137</v>
      </c>
      <c r="G325" s="10"/>
      <c r="H325" s="10"/>
      <c r="I325" s="10"/>
      <c r="J325" s="10"/>
      <c r="K325" s="10"/>
    </row>
    <row r="326" spans="1:11" x14ac:dyDescent="0.2">
      <c r="A326" s="4" t="s">
        <v>35</v>
      </c>
      <c r="B326" s="2">
        <v>3051</v>
      </c>
      <c r="C326" s="2">
        <v>9455</v>
      </c>
      <c r="D326" s="2">
        <v>2140</v>
      </c>
      <c r="E326" s="2">
        <v>449</v>
      </c>
      <c r="F326" s="2">
        <v>520</v>
      </c>
      <c r="G326" s="2">
        <v>900</v>
      </c>
      <c r="H326" s="2">
        <v>9</v>
      </c>
      <c r="I326" s="2">
        <v>9</v>
      </c>
      <c r="J326" s="2">
        <f t="shared" ref="J326:J332" si="34">SUM(G326:I326)</f>
        <v>918</v>
      </c>
      <c r="K326" s="4">
        <f t="shared" ref="K326:K334" si="35">SUM(B326:F326)+J326</f>
        <v>16533</v>
      </c>
    </row>
    <row r="327" spans="1:11" x14ac:dyDescent="0.2">
      <c r="A327" s="4" t="s">
        <v>27</v>
      </c>
      <c r="B327" s="2">
        <v>3930</v>
      </c>
      <c r="C327" s="2">
        <v>10551</v>
      </c>
      <c r="D327" s="2">
        <v>1893</v>
      </c>
      <c r="E327" s="2">
        <v>590</v>
      </c>
      <c r="F327" s="2">
        <v>430</v>
      </c>
      <c r="G327" s="2">
        <v>1405</v>
      </c>
      <c r="H327" s="2">
        <v>9</v>
      </c>
      <c r="I327" s="2">
        <v>7</v>
      </c>
      <c r="J327" s="2">
        <f t="shared" si="34"/>
        <v>1421</v>
      </c>
      <c r="K327" s="4">
        <f t="shared" si="35"/>
        <v>18815</v>
      </c>
    </row>
    <row r="328" spans="1:11" x14ac:dyDescent="0.2">
      <c r="A328" s="4" t="s">
        <v>36</v>
      </c>
      <c r="B328" s="2">
        <v>1675</v>
      </c>
      <c r="C328" s="2">
        <v>5682</v>
      </c>
      <c r="D328" s="2">
        <v>1192</v>
      </c>
      <c r="E328" s="2">
        <v>283</v>
      </c>
      <c r="F328" s="2">
        <v>270</v>
      </c>
      <c r="G328" s="2">
        <v>632</v>
      </c>
      <c r="H328" s="2">
        <v>5</v>
      </c>
      <c r="I328" s="2">
        <v>3</v>
      </c>
      <c r="J328" s="2">
        <f t="shared" si="34"/>
        <v>640</v>
      </c>
      <c r="K328" s="4">
        <f t="shared" si="35"/>
        <v>9742</v>
      </c>
    </row>
    <row r="329" spans="1:11" x14ac:dyDescent="0.2">
      <c r="A329" s="4" t="s">
        <v>37</v>
      </c>
      <c r="B329" s="2">
        <v>1745</v>
      </c>
      <c r="C329" s="2">
        <v>7373</v>
      </c>
      <c r="D329" s="2">
        <v>1379</v>
      </c>
      <c r="E329" s="2">
        <v>327</v>
      </c>
      <c r="F329" s="2">
        <v>358</v>
      </c>
      <c r="G329" s="2">
        <v>517</v>
      </c>
      <c r="H329" s="2">
        <v>2</v>
      </c>
      <c r="I329" s="2">
        <v>3</v>
      </c>
      <c r="J329" s="2">
        <f t="shared" si="34"/>
        <v>522</v>
      </c>
      <c r="K329" s="4">
        <f t="shared" si="35"/>
        <v>11704</v>
      </c>
    </row>
    <row r="330" spans="1:11" customFormat="1" x14ac:dyDescent="0.2">
      <c r="A330" s="1" t="s">
        <v>112</v>
      </c>
      <c r="B330" s="2">
        <v>23507</v>
      </c>
      <c r="C330" s="2">
        <v>42386</v>
      </c>
      <c r="D330" s="2">
        <v>12972</v>
      </c>
      <c r="E330" s="2">
        <v>3964</v>
      </c>
      <c r="F330" s="2">
        <v>4147</v>
      </c>
      <c r="G330" s="21">
        <v>3944</v>
      </c>
      <c r="H330" s="2">
        <v>0</v>
      </c>
      <c r="I330" s="2">
        <v>0</v>
      </c>
      <c r="J330" s="21">
        <f t="shared" si="34"/>
        <v>3944</v>
      </c>
      <c r="K330" s="4">
        <f t="shared" ref="K330" si="36">SUM(B330:F330)+J330</f>
        <v>90920</v>
      </c>
    </row>
    <row r="331" spans="1:11" x14ac:dyDescent="0.2">
      <c r="A331" s="4" t="s">
        <v>110</v>
      </c>
      <c r="B331" s="2">
        <v>2426</v>
      </c>
      <c r="C331" s="2">
        <v>4760</v>
      </c>
      <c r="D331" s="2">
        <v>1207</v>
      </c>
      <c r="E331" s="2">
        <v>348</v>
      </c>
      <c r="F331" s="2">
        <v>300</v>
      </c>
      <c r="G331" s="2">
        <v>406</v>
      </c>
      <c r="H331" s="2">
        <v>17</v>
      </c>
      <c r="I331" s="2">
        <v>10</v>
      </c>
      <c r="J331" s="2">
        <f t="shared" si="34"/>
        <v>433</v>
      </c>
      <c r="K331" s="4">
        <f t="shared" si="35"/>
        <v>9474</v>
      </c>
    </row>
    <row r="332" spans="1:11" x14ac:dyDescent="0.2">
      <c r="A332" s="4" t="s">
        <v>113</v>
      </c>
      <c r="B332" s="2">
        <v>9031</v>
      </c>
      <c r="C332" s="2">
        <v>18138</v>
      </c>
      <c r="D332" s="2">
        <v>4685</v>
      </c>
      <c r="E332" s="2">
        <v>1360</v>
      </c>
      <c r="F332" s="2">
        <v>1283</v>
      </c>
      <c r="G332" s="2">
        <v>2442</v>
      </c>
      <c r="H332" s="2">
        <v>5</v>
      </c>
      <c r="I332" s="2">
        <v>17</v>
      </c>
      <c r="J332" s="2">
        <f t="shared" si="34"/>
        <v>2464</v>
      </c>
      <c r="K332" s="4">
        <f t="shared" si="35"/>
        <v>36961</v>
      </c>
    </row>
    <row r="333" spans="1:11" customFormat="1" ht="13.5" thickBot="1" x14ac:dyDescent="0.25">
      <c r="A333" s="1" t="s">
        <v>104</v>
      </c>
      <c r="B333" s="7">
        <v>5574</v>
      </c>
      <c r="C333" s="7">
        <v>10826</v>
      </c>
      <c r="D333" s="7">
        <v>2137</v>
      </c>
      <c r="E333" s="7">
        <v>651</v>
      </c>
      <c r="F333" s="7">
        <v>591</v>
      </c>
      <c r="G333" s="7">
        <v>1205</v>
      </c>
      <c r="H333" s="7">
        <v>4</v>
      </c>
      <c r="I333" s="7">
        <v>10</v>
      </c>
      <c r="J333" s="7">
        <f>SUM(G333:I333)</f>
        <v>1219</v>
      </c>
      <c r="K333" s="7">
        <f t="shared" ref="K333" si="37">SUM(B333:F333)+J333</f>
        <v>20998</v>
      </c>
    </row>
    <row r="334" spans="1:11" x14ac:dyDescent="0.2">
      <c r="A334" s="16" t="s">
        <v>2</v>
      </c>
      <c r="B334" s="4">
        <f t="shared" ref="B334:G334" si="38">SUM(B326:B333)</f>
        <v>50939</v>
      </c>
      <c r="C334" s="4">
        <f t="shared" si="38"/>
        <v>109171</v>
      </c>
      <c r="D334" s="4">
        <f t="shared" si="38"/>
        <v>27605</v>
      </c>
      <c r="E334" s="4">
        <f t="shared" si="38"/>
        <v>7972</v>
      </c>
      <c r="F334" s="4">
        <f t="shared" si="38"/>
        <v>7899</v>
      </c>
      <c r="G334" s="4">
        <f t="shared" si="38"/>
        <v>11451</v>
      </c>
      <c r="H334" s="4">
        <f>SUM(H326:H333)</f>
        <v>51</v>
      </c>
      <c r="I334" s="4">
        <f>SUM(I326:I333)</f>
        <v>59</v>
      </c>
      <c r="J334" s="4">
        <f>SUM(J326:J333)</f>
        <v>11561</v>
      </c>
      <c r="K334" s="4">
        <f t="shared" si="35"/>
        <v>215147</v>
      </c>
    </row>
    <row r="335" spans="1:11" x14ac:dyDescent="0.2">
      <c r="A335" s="4"/>
    </row>
    <row r="336" spans="1:11" x14ac:dyDescent="0.2">
      <c r="A336" s="3" t="s">
        <v>3</v>
      </c>
      <c r="B336" s="3">
        <f>+B334+E334</f>
        <v>58911</v>
      </c>
      <c r="C336" s="3">
        <f>+C334+D334+F334</f>
        <v>144675</v>
      </c>
      <c r="D336" s="5"/>
    </row>
  </sheetData>
  <mergeCells count="1">
    <mergeCell ref="A1:L1"/>
  </mergeCells>
  <phoneticPr fontId="1" type="noConversion"/>
  <printOptions horizontalCentered="1"/>
  <pageMargins left="0" right="0" top="0.5" bottom="0.5" header="0.25" footer="0.25"/>
  <pageSetup paperSize="5" orientation="landscape" r:id="rId1"/>
  <headerFooter alignWithMargins="0">
    <oddFooter>&amp;RPage &amp;P of &amp;N</oddFooter>
  </headerFooter>
  <rowBreaks count="8" manualBreakCount="8">
    <brk id="42" max="11" man="1"/>
    <brk id="85" max="11" man="1"/>
    <brk id="128" max="11" man="1"/>
    <brk id="170" max="16383" man="1"/>
    <brk id="194" max="16383" man="1"/>
    <brk id="228" max="16383" man="1"/>
    <brk id="266" max="16383" man="1"/>
    <brk id="308" max="16383" man="1"/>
  </rowBreaks>
  <ignoredErrors>
    <ignoredError sqref="G257:H2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John Conklin</cp:lastModifiedBy>
  <cp:lastPrinted>2015-03-03T20:01:41Z</cp:lastPrinted>
  <dcterms:created xsi:type="dcterms:W3CDTF">2008-10-28T18:22:21Z</dcterms:created>
  <dcterms:modified xsi:type="dcterms:W3CDTF">2016-09-16T22:24:19Z</dcterms:modified>
</cp:coreProperties>
</file>