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elehhardwick.NYSBOELAN\Desktop\Website Development\"/>
    </mc:Choice>
  </mc:AlternateContent>
  <bookViews>
    <workbookView xWindow="360" yWindow="90" windowWidth="11340" windowHeight="6795"/>
  </bookViews>
  <sheets>
    <sheet name="Gov by SD" sheetId="8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95" i="8" l="1"/>
  <c r="M405" i="8" l="1"/>
  <c r="M368" i="8"/>
  <c r="M369" i="8" l="1"/>
  <c r="M357" i="8"/>
  <c r="M86" i="8" l="1"/>
  <c r="L86" i="8"/>
  <c r="L75" i="8"/>
  <c r="M75" i="8" s="1"/>
  <c r="M66" i="8"/>
  <c r="L66" i="8"/>
  <c r="M57" i="8"/>
  <c r="L57" i="8"/>
  <c r="M46" i="8"/>
  <c r="L46" i="8"/>
  <c r="M47" i="8"/>
  <c r="M521" i="8" l="1"/>
  <c r="M507" i="8"/>
  <c r="M551" i="8" l="1"/>
  <c r="M508" i="8"/>
  <c r="M392" i="8"/>
  <c r="M380" i="8"/>
  <c r="M526" i="8" l="1"/>
  <c r="M459" i="8"/>
  <c r="M406" i="8"/>
  <c r="M370" i="8"/>
  <c r="M669" i="8"/>
  <c r="M646" i="8"/>
  <c r="M636" i="8"/>
  <c r="M624" i="8"/>
  <c r="M577" i="8"/>
  <c r="M565" i="8"/>
  <c r="M623" i="8" l="1"/>
  <c r="M550" i="8" l="1"/>
  <c r="M470" i="8"/>
  <c r="L483" i="8"/>
  <c r="M483" i="8" s="1"/>
  <c r="M471" i="8"/>
  <c r="M444" i="8"/>
  <c r="M657" i="8"/>
  <c r="M456" i="8"/>
  <c r="M455" i="8"/>
  <c r="M382" i="8"/>
  <c r="M358" i="8"/>
  <c r="M348" i="8"/>
  <c r="M338" i="8"/>
  <c r="M328" i="8"/>
  <c r="M318" i="8"/>
  <c r="M481" i="8"/>
  <c r="M597" i="8"/>
  <c r="M609" i="8"/>
  <c r="M536" i="8"/>
  <c r="M659" i="8"/>
  <c r="M647" i="8"/>
  <c r="M626" i="8"/>
  <c r="M587" i="8"/>
  <c r="M576" i="8"/>
  <c r="M564" i="8"/>
  <c r="M611" i="8"/>
  <c r="M524" i="8"/>
  <c r="M495" i="8"/>
  <c r="M539" i="8"/>
  <c r="M523" i="8"/>
  <c r="M404" i="8"/>
  <c r="M430" i="8"/>
  <c r="M417" i="8"/>
  <c r="M596" i="8"/>
  <c r="M497" i="8"/>
  <c r="M458" i="8"/>
  <c r="M613" i="8"/>
  <c r="M566" i="8"/>
  <c r="M525" i="8"/>
  <c r="M562" i="8"/>
  <c r="M561" i="8"/>
  <c r="M496" i="8"/>
  <c r="M418" i="8"/>
  <c r="M393" i="8"/>
  <c r="L381" i="8"/>
  <c r="L383" i="8" s="1"/>
  <c r="K381" i="8"/>
  <c r="K383" i="8" s="1"/>
  <c r="J381" i="8"/>
  <c r="J383" i="8" s="1"/>
  <c r="J385" i="8" s="1"/>
  <c r="I381" i="8"/>
  <c r="I383" i="8" s="1"/>
  <c r="I385" i="8" s="1"/>
  <c r="H381" i="8"/>
  <c r="H383" i="8" s="1"/>
  <c r="G381" i="8"/>
  <c r="G383" i="8" s="1"/>
  <c r="G385" i="8" s="1"/>
  <c r="F381" i="8"/>
  <c r="F383" i="8" s="1"/>
  <c r="E381" i="8"/>
  <c r="E383" i="8" s="1"/>
  <c r="D381" i="8"/>
  <c r="D383" i="8" s="1"/>
  <c r="C381" i="8"/>
  <c r="C383" i="8" s="1"/>
  <c r="B381" i="8"/>
  <c r="B383" i="8" s="1"/>
  <c r="M537" i="8"/>
  <c r="M625" i="8"/>
  <c r="M599" i="8"/>
  <c r="M563" i="8"/>
  <c r="M416" i="8"/>
  <c r="M440" i="8"/>
  <c r="M445" i="8"/>
  <c r="M419" i="8"/>
  <c r="M482" i="8"/>
  <c r="M441" i="8"/>
  <c r="M520" i="8"/>
  <c r="M469" i="8"/>
  <c r="M457" i="8"/>
  <c r="M429" i="8"/>
  <c r="M76" i="8"/>
  <c r="M37" i="8"/>
  <c r="M28" i="8"/>
  <c r="M19" i="8"/>
  <c r="M10" i="8"/>
  <c r="M612" i="8"/>
  <c r="M645" i="8"/>
  <c r="M648" i="8" s="1"/>
  <c r="M658" i="8"/>
  <c r="M442" i="8"/>
  <c r="M493" i="8"/>
  <c r="M403" i="8"/>
  <c r="M538" i="8"/>
  <c r="M522" i="8"/>
  <c r="M494" i="8"/>
  <c r="M549" i="8"/>
  <c r="M443" i="8"/>
  <c r="M519" i="8"/>
  <c r="L446" i="8"/>
  <c r="K446" i="8"/>
  <c r="J446" i="8"/>
  <c r="J448" i="8" s="1"/>
  <c r="I446" i="8"/>
  <c r="I448" i="8" s="1"/>
  <c r="H446" i="8"/>
  <c r="L527" i="8"/>
  <c r="K527" i="8"/>
  <c r="J527" i="8"/>
  <c r="J529" i="8" s="1"/>
  <c r="I527" i="8"/>
  <c r="I529" i="8" s="1"/>
  <c r="H527" i="8"/>
  <c r="M518" i="8"/>
  <c r="L567" i="8"/>
  <c r="K567" i="8"/>
  <c r="J567" i="8"/>
  <c r="J569" i="8" s="1"/>
  <c r="I567" i="8"/>
  <c r="I569" i="8" s="1"/>
  <c r="H567" i="8"/>
  <c r="L614" i="8"/>
  <c r="K614" i="8"/>
  <c r="J614" i="8"/>
  <c r="J616" i="8" s="1"/>
  <c r="I614" i="8"/>
  <c r="I616" i="8" s="1"/>
  <c r="H614" i="8"/>
  <c r="G614" i="8"/>
  <c r="G616" i="8" s="1"/>
  <c r="F614" i="8"/>
  <c r="E614" i="8"/>
  <c r="D614" i="8"/>
  <c r="C614" i="8"/>
  <c r="B614" i="8"/>
  <c r="L498" i="8"/>
  <c r="K498" i="8"/>
  <c r="J498" i="8"/>
  <c r="J500" i="8" s="1"/>
  <c r="I498" i="8"/>
  <c r="I500" i="8" s="1"/>
  <c r="H498" i="8"/>
  <c r="G498" i="8"/>
  <c r="G500" i="8" s="1"/>
  <c r="F498" i="8"/>
  <c r="E498" i="8"/>
  <c r="D498" i="8"/>
  <c r="C498" i="8"/>
  <c r="B498" i="8"/>
  <c r="L460" i="8"/>
  <c r="K460" i="8"/>
  <c r="J460" i="8"/>
  <c r="J462" i="8" s="1"/>
  <c r="I460" i="8"/>
  <c r="I462" i="8" s="1"/>
  <c r="H460" i="8"/>
  <c r="G460" i="8"/>
  <c r="G462" i="8" s="1"/>
  <c r="F460" i="8"/>
  <c r="E460" i="8"/>
  <c r="D460" i="8"/>
  <c r="C460" i="8"/>
  <c r="B460" i="8"/>
  <c r="L407" i="8"/>
  <c r="K407" i="8"/>
  <c r="J407" i="8"/>
  <c r="J409" i="8" s="1"/>
  <c r="I407" i="8"/>
  <c r="I409" i="8" s="1"/>
  <c r="H407" i="8"/>
  <c r="G407" i="8"/>
  <c r="G409" i="8" s="1"/>
  <c r="F407" i="8"/>
  <c r="E407" i="8"/>
  <c r="D407" i="8"/>
  <c r="C407" i="8"/>
  <c r="B407" i="8"/>
  <c r="L420" i="8"/>
  <c r="K420" i="8"/>
  <c r="J420" i="8"/>
  <c r="J422" i="8" s="1"/>
  <c r="I420" i="8"/>
  <c r="I422" i="8" s="1"/>
  <c r="H420" i="8"/>
  <c r="G420" i="8"/>
  <c r="G422" i="8" s="1"/>
  <c r="F420" i="8"/>
  <c r="E420" i="8"/>
  <c r="D420" i="8"/>
  <c r="C420" i="8"/>
  <c r="B420" i="8"/>
  <c r="M420" i="8"/>
  <c r="L540" i="8"/>
  <c r="K540" i="8"/>
  <c r="J540" i="8"/>
  <c r="J542" i="8" s="1"/>
  <c r="I540" i="8"/>
  <c r="I542" i="8" s="1"/>
  <c r="H540" i="8"/>
  <c r="G540" i="8"/>
  <c r="G542" i="8" s="1"/>
  <c r="F540" i="8"/>
  <c r="E540" i="8"/>
  <c r="D540" i="8"/>
  <c r="C540" i="8"/>
  <c r="B540" i="8"/>
  <c r="M540" i="8"/>
  <c r="L600" i="8"/>
  <c r="K600" i="8"/>
  <c r="J600" i="8"/>
  <c r="J602" i="8" s="1"/>
  <c r="I600" i="8"/>
  <c r="I602" i="8" s="1"/>
  <c r="H600" i="8"/>
  <c r="G600" i="8"/>
  <c r="G602" i="8" s="1"/>
  <c r="F600" i="8"/>
  <c r="E600" i="8"/>
  <c r="D600" i="8"/>
  <c r="C600" i="8"/>
  <c r="B600" i="8"/>
  <c r="L627" i="8"/>
  <c r="K627" i="8"/>
  <c r="J627" i="8"/>
  <c r="J629" i="8" s="1"/>
  <c r="I627" i="8"/>
  <c r="I629" i="8" s="1"/>
  <c r="H627" i="8"/>
  <c r="G627" i="8"/>
  <c r="G629" i="8" s="1"/>
  <c r="F627" i="8"/>
  <c r="E627" i="8"/>
  <c r="D627" i="8"/>
  <c r="C627" i="8"/>
  <c r="B627" i="8"/>
  <c r="L660" i="8"/>
  <c r="K660" i="8"/>
  <c r="J660" i="8"/>
  <c r="J662" i="8" s="1"/>
  <c r="I660" i="8"/>
  <c r="I662" i="8" s="1"/>
  <c r="H660" i="8"/>
  <c r="G660" i="8"/>
  <c r="G662" i="8" s="1"/>
  <c r="F660" i="8"/>
  <c r="E660" i="8"/>
  <c r="D660" i="8"/>
  <c r="C660" i="8"/>
  <c r="B660" i="8"/>
  <c r="L648" i="8"/>
  <c r="K648" i="8"/>
  <c r="J648" i="8"/>
  <c r="J650" i="8" s="1"/>
  <c r="I648" i="8"/>
  <c r="I650" i="8" s="1"/>
  <c r="H648" i="8"/>
  <c r="G648" i="8"/>
  <c r="G650" i="8" s="1"/>
  <c r="F648" i="8"/>
  <c r="E648" i="8"/>
  <c r="D648" i="8"/>
  <c r="C648" i="8"/>
  <c r="B648" i="8"/>
  <c r="L552" i="8"/>
  <c r="K552" i="8"/>
  <c r="J552" i="8"/>
  <c r="J554" i="8" s="1"/>
  <c r="I552" i="8"/>
  <c r="I554" i="8" s="1"/>
  <c r="H552" i="8"/>
  <c r="G552" i="8"/>
  <c r="G554" i="8" s="1"/>
  <c r="F552" i="8"/>
  <c r="E552" i="8"/>
  <c r="D552" i="8"/>
  <c r="C552" i="8"/>
  <c r="B552" i="8"/>
  <c r="K484" i="8"/>
  <c r="J484" i="8"/>
  <c r="J486" i="8" s="1"/>
  <c r="I484" i="8"/>
  <c r="I486" i="8" s="1"/>
  <c r="H484" i="8"/>
  <c r="G484" i="8"/>
  <c r="G486" i="8" s="1"/>
  <c r="F484" i="8"/>
  <c r="E484" i="8"/>
  <c r="D484" i="8"/>
  <c r="C484" i="8"/>
  <c r="B484" i="8"/>
  <c r="L472" i="8"/>
  <c r="K472" i="8"/>
  <c r="J472" i="8"/>
  <c r="J474" i="8" s="1"/>
  <c r="I472" i="8"/>
  <c r="I474" i="8" s="1"/>
  <c r="H472" i="8"/>
  <c r="G472" i="8"/>
  <c r="G474" i="8" s="1"/>
  <c r="F472" i="8"/>
  <c r="E472" i="8"/>
  <c r="D472" i="8"/>
  <c r="C472" i="8"/>
  <c r="B472" i="8"/>
  <c r="L371" i="8"/>
  <c r="K371" i="8"/>
  <c r="J371" i="8"/>
  <c r="J373" i="8" s="1"/>
  <c r="I371" i="8"/>
  <c r="I373" i="8" s="1"/>
  <c r="H371" i="8"/>
  <c r="G371" i="8"/>
  <c r="G373" i="8" s="1"/>
  <c r="F371" i="8"/>
  <c r="E371" i="8"/>
  <c r="D371" i="8"/>
  <c r="C371" i="8"/>
  <c r="B371" i="8"/>
  <c r="J589" i="8"/>
  <c r="I589" i="8"/>
  <c r="G589" i="8"/>
  <c r="C589" i="8"/>
  <c r="B589" i="8"/>
  <c r="L578" i="8"/>
  <c r="K578" i="8"/>
  <c r="J578" i="8"/>
  <c r="J580" i="8" s="1"/>
  <c r="I578" i="8"/>
  <c r="I580" i="8" s="1"/>
  <c r="H578" i="8"/>
  <c r="G578" i="8"/>
  <c r="G580" i="8" s="1"/>
  <c r="F578" i="8"/>
  <c r="E578" i="8"/>
  <c r="D578" i="8"/>
  <c r="C578" i="8"/>
  <c r="B578" i="8"/>
  <c r="M578" i="8"/>
  <c r="L509" i="8"/>
  <c r="K509" i="8"/>
  <c r="J509" i="8"/>
  <c r="J511" i="8" s="1"/>
  <c r="I509" i="8"/>
  <c r="I511" i="8" s="1"/>
  <c r="H509" i="8"/>
  <c r="G509" i="8"/>
  <c r="G511" i="8" s="1"/>
  <c r="F509" i="8"/>
  <c r="E509" i="8"/>
  <c r="D509" i="8"/>
  <c r="C509" i="8"/>
  <c r="B509" i="8"/>
  <c r="M509" i="8"/>
  <c r="L431" i="8"/>
  <c r="K431" i="8"/>
  <c r="J431" i="8"/>
  <c r="J433" i="8" s="1"/>
  <c r="I431" i="8"/>
  <c r="I433" i="8" s="1"/>
  <c r="H431" i="8"/>
  <c r="G431" i="8"/>
  <c r="G433" i="8" s="1"/>
  <c r="F431" i="8"/>
  <c r="E431" i="8"/>
  <c r="D431" i="8"/>
  <c r="C431" i="8"/>
  <c r="B431" i="8"/>
  <c r="M431" i="8"/>
  <c r="L394" i="8"/>
  <c r="K394" i="8"/>
  <c r="J394" i="8"/>
  <c r="J396" i="8" s="1"/>
  <c r="I394" i="8"/>
  <c r="I396" i="8" s="1"/>
  <c r="H394" i="8"/>
  <c r="G394" i="8"/>
  <c r="G396" i="8" s="1"/>
  <c r="F394" i="8"/>
  <c r="E394" i="8"/>
  <c r="D394" i="8"/>
  <c r="C394" i="8"/>
  <c r="B394" i="8"/>
  <c r="L359" i="8"/>
  <c r="K359" i="8"/>
  <c r="J359" i="8"/>
  <c r="J361" i="8" s="1"/>
  <c r="I359" i="8"/>
  <c r="I361" i="8" s="1"/>
  <c r="H359" i="8"/>
  <c r="G359" i="8"/>
  <c r="G361" i="8" s="1"/>
  <c r="F359" i="8"/>
  <c r="E359" i="8"/>
  <c r="D359" i="8"/>
  <c r="C359" i="8"/>
  <c r="B359" i="8"/>
  <c r="L339" i="8"/>
  <c r="K339" i="8"/>
  <c r="J339" i="8"/>
  <c r="J341" i="8" s="1"/>
  <c r="I339" i="8"/>
  <c r="I341" i="8" s="1"/>
  <c r="H339" i="8"/>
  <c r="G339" i="8"/>
  <c r="G341" i="8" s="1"/>
  <c r="F339" i="8"/>
  <c r="E339" i="8"/>
  <c r="D339" i="8"/>
  <c r="C339" i="8"/>
  <c r="C341" i="8" s="1"/>
  <c r="B339" i="8"/>
  <c r="M337" i="8"/>
  <c r="L319" i="8"/>
  <c r="K319" i="8"/>
  <c r="J319" i="8"/>
  <c r="J321" i="8" s="1"/>
  <c r="I319" i="8"/>
  <c r="I321" i="8" s="1"/>
  <c r="H319" i="8"/>
  <c r="G319" i="8"/>
  <c r="G321" i="8" s="1"/>
  <c r="F319" i="8"/>
  <c r="E319" i="8"/>
  <c r="D319" i="8"/>
  <c r="C319" i="8"/>
  <c r="B319" i="8"/>
  <c r="M317" i="8"/>
  <c r="M319" i="8" s="1"/>
  <c r="L272" i="8"/>
  <c r="K272" i="8"/>
  <c r="J272" i="8"/>
  <c r="J274" i="8" s="1"/>
  <c r="I272" i="8"/>
  <c r="I274" i="8" s="1"/>
  <c r="H272" i="8"/>
  <c r="G272" i="8"/>
  <c r="G274" i="8" s="1"/>
  <c r="F272" i="8"/>
  <c r="E272" i="8"/>
  <c r="D272" i="8"/>
  <c r="C272" i="8"/>
  <c r="B272" i="8"/>
  <c r="M271" i="8"/>
  <c r="M270" i="8"/>
  <c r="L243" i="8"/>
  <c r="K243" i="8"/>
  <c r="J243" i="8"/>
  <c r="J245" i="8" s="1"/>
  <c r="I243" i="8"/>
  <c r="I245" i="8" s="1"/>
  <c r="H243" i="8"/>
  <c r="G243" i="8"/>
  <c r="G245" i="8" s="1"/>
  <c r="F243" i="8"/>
  <c r="E243" i="8"/>
  <c r="D243" i="8"/>
  <c r="C243" i="8"/>
  <c r="B243" i="8"/>
  <c r="M242" i="8"/>
  <c r="M241" i="8"/>
  <c r="L214" i="8"/>
  <c r="K214" i="8"/>
  <c r="J214" i="8"/>
  <c r="J216" i="8" s="1"/>
  <c r="I214" i="8"/>
  <c r="I216" i="8" s="1"/>
  <c r="H214" i="8"/>
  <c r="G214" i="8"/>
  <c r="G216" i="8" s="1"/>
  <c r="F214" i="8"/>
  <c r="E214" i="8"/>
  <c r="D214" i="8"/>
  <c r="C214" i="8"/>
  <c r="B214" i="8"/>
  <c r="M213" i="8"/>
  <c r="M212" i="8"/>
  <c r="L77" i="8"/>
  <c r="K77" i="8"/>
  <c r="J77" i="8"/>
  <c r="J79" i="8" s="1"/>
  <c r="I77" i="8"/>
  <c r="I79" i="8" s="1"/>
  <c r="H77" i="8"/>
  <c r="B79" i="8" s="1"/>
  <c r="G77" i="8"/>
  <c r="G79" i="8" s="1"/>
  <c r="F77" i="8"/>
  <c r="E77" i="8"/>
  <c r="D77" i="8"/>
  <c r="C77" i="8"/>
  <c r="B77" i="8"/>
  <c r="M77" i="8"/>
  <c r="L48" i="8"/>
  <c r="K48" i="8"/>
  <c r="J48" i="8"/>
  <c r="J50" i="8" s="1"/>
  <c r="I48" i="8"/>
  <c r="I50" i="8" s="1"/>
  <c r="H48" i="8"/>
  <c r="G48" i="8"/>
  <c r="G50" i="8" s="1"/>
  <c r="F48" i="8"/>
  <c r="E48" i="8"/>
  <c r="D48" i="8"/>
  <c r="C48" i="8"/>
  <c r="B48" i="8"/>
  <c r="J671" i="8"/>
  <c r="I671" i="8"/>
  <c r="G671" i="8"/>
  <c r="C671" i="8"/>
  <c r="B671" i="8"/>
  <c r="J638" i="8"/>
  <c r="I638" i="8"/>
  <c r="G638" i="8"/>
  <c r="C638" i="8"/>
  <c r="B638" i="8"/>
  <c r="J350" i="8"/>
  <c r="I350" i="8"/>
  <c r="G350" i="8"/>
  <c r="C350" i="8"/>
  <c r="B350" i="8"/>
  <c r="J330" i="8"/>
  <c r="I330" i="8"/>
  <c r="G330" i="8"/>
  <c r="C330" i="8"/>
  <c r="B330" i="8"/>
  <c r="J310" i="8"/>
  <c r="I310" i="8"/>
  <c r="G310" i="8"/>
  <c r="C310" i="8"/>
  <c r="B310" i="8"/>
  <c r="M308" i="8"/>
  <c r="J301" i="8"/>
  <c r="I301" i="8"/>
  <c r="G301" i="8"/>
  <c r="C301" i="8"/>
  <c r="B301" i="8"/>
  <c r="M299" i="8"/>
  <c r="J292" i="8"/>
  <c r="I292" i="8"/>
  <c r="G292" i="8"/>
  <c r="C292" i="8"/>
  <c r="B292" i="8"/>
  <c r="M290" i="8"/>
  <c r="J283" i="8"/>
  <c r="I283" i="8"/>
  <c r="G283" i="8"/>
  <c r="C283" i="8"/>
  <c r="B283" i="8"/>
  <c r="M281" i="8"/>
  <c r="J263" i="8"/>
  <c r="I263" i="8"/>
  <c r="G263" i="8"/>
  <c r="C263" i="8"/>
  <c r="B263" i="8"/>
  <c r="M261" i="8"/>
  <c r="J254" i="8"/>
  <c r="I254" i="8"/>
  <c r="G254" i="8"/>
  <c r="C254" i="8"/>
  <c r="B254" i="8"/>
  <c r="M252" i="8"/>
  <c r="J234" i="8"/>
  <c r="I234" i="8"/>
  <c r="G234" i="8"/>
  <c r="C234" i="8"/>
  <c r="B234" i="8"/>
  <c r="M232" i="8"/>
  <c r="J225" i="8"/>
  <c r="I225" i="8"/>
  <c r="G225" i="8"/>
  <c r="C225" i="8"/>
  <c r="B225" i="8"/>
  <c r="M223" i="8"/>
  <c r="J205" i="8"/>
  <c r="I205" i="8"/>
  <c r="G205" i="8"/>
  <c r="C205" i="8"/>
  <c r="B205" i="8"/>
  <c r="M203" i="8"/>
  <c r="J196" i="8"/>
  <c r="I196" i="8"/>
  <c r="G196" i="8"/>
  <c r="C196" i="8"/>
  <c r="B196" i="8"/>
  <c r="M194" i="8"/>
  <c r="J187" i="8"/>
  <c r="I187" i="8"/>
  <c r="G187" i="8"/>
  <c r="C187" i="8"/>
  <c r="B187" i="8"/>
  <c r="M185" i="8"/>
  <c r="J178" i="8"/>
  <c r="I178" i="8"/>
  <c r="G178" i="8"/>
  <c r="C178" i="8"/>
  <c r="B178" i="8"/>
  <c r="M176" i="8"/>
  <c r="J169" i="8"/>
  <c r="I169" i="8"/>
  <c r="G169" i="8"/>
  <c r="C169" i="8"/>
  <c r="B169" i="8"/>
  <c r="M167" i="8"/>
  <c r="J160" i="8"/>
  <c r="I160" i="8"/>
  <c r="G160" i="8"/>
  <c r="C160" i="8"/>
  <c r="B160" i="8"/>
  <c r="M158" i="8"/>
  <c r="J151" i="8"/>
  <c r="I151" i="8"/>
  <c r="G151" i="8"/>
  <c r="C151" i="8"/>
  <c r="B151" i="8"/>
  <c r="M149" i="8"/>
  <c r="J142" i="8"/>
  <c r="I142" i="8"/>
  <c r="G142" i="8"/>
  <c r="C142" i="8"/>
  <c r="B142" i="8"/>
  <c r="M140" i="8"/>
  <c r="J133" i="8"/>
  <c r="I133" i="8"/>
  <c r="G133" i="8"/>
  <c r="C133" i="8"/>
  <c r="B133" i="8"/>
  <c r="M131" i="8"/>
  <c r="J124" i="8"/>
  <c r="I124" i="8"/>
  <c r="G124" i="8"/>
  <c r="C124" i="8"/>
  <c r="B124" i="8"/>
  <c r="M122" i="8"/>
  <c r="J115" i="8"/>
  <c r="I115" i="8"/>
  <c r="G115" i="8"/>
  <c r="C115" i="8"/>
  <c r="B115" i="8"/>
  <c r="M113" i="8"/>
  <c r="J106" i="8"/>
  <c r="I106" i="8"/>
  <c r="G106" i="8"/>
  <c r="C106" i="8"/>
  <c r="B106" i="8"/>
  <c r="M104" i="8"/>
  <c r="J97" i="8"/>
  <c r="I97" i="8"/>
  <c r="G97" i="8"/>
  <c r="C97" i="8"/>
  <c r="B97" i="8"/>
  <c r="J88" i="8"/>
  <c r="I88" i="8"/>
  <c r="G88" i="8"/>
  <c r="C88" i="8"/>
  <c r="B88" i="8"/>
  <c r="J68" i="8"/>
  <c r="I68" i="8"/>
  <c r="G68" i="8"/>
  <c r="C68" i="8"/>
  <c r="B68" i="8"/>
  <c r="J59" i="8"/>
  <c r="I59" i="8"/>
  <c r="G59" i="8"/>
  <c r="C59" i="8"/>
  <c r="B59" i="8"/>
  <c r="J39" i="8"/>
  <c r="I39" i="8"/>
  <c r="G39" i="8"/>
  <c r="C39" i="8"/>
  <c r="B39" i="8"/>
  <c r="J30" i="8"/>
  <c r="I30" i="8"/>
  <c r="G30" i="8"/>
  <c r="C30" i="8"/>
  <c r="B30" i="8"/>
  <c r="J21" i="8"/>
  <c r="I21" i="8"/>
  <c r="G21" i="8"/>
  <c r="C21" i="8"/>
  <c r="B21" i="8"/>
  <c r="J12" i="8"/>
  <c r="I12" i="8"/>
  <c r="G12" i="8"/>
  <c r="C12" i="8"/>
  <c r="B12" i="8"/>
  <c r="G567" i="8"/>
  <c r="G569" i="8" s="1"/>
  <c r="F567" i="8"/>
  <c r="E567" i="8"/>
  <c r="D567" i="8"/>
  <c r="C567" i="8"/>
  <c r="B567" i="8"/>
  <c r="G527" i="8"/>
  <c r="G529" i="8" s="1"/>
  <c r="F527" i="8"/>
  <c r="E527" i="8"/>
  <c r="D527" i="8"/>
  <c r="C527" i="8"/>
  <c r="B527" i="8"/>
  <c r="G446" i="8"/>
  <c r="G448" i="8" s="1"/>
  <c r="F446" i="8"/>
  <c r="E446" i="8"/>
  <c r="D446" i="8"/>
  <c r="C446" i="8"/>
  <c r="B446" i="8"/>
  <c r="C274" i="8"/>
  <c r="M394" i="8"/>
  <c r="M371" i="8"/>
  <c r="C629" i="8"/>
  <c r="M407" i="8"/>
  <c r="M272" i="8"/>
  <c r="M359" i="8"/>
  <c r="M600" i="8"/>
  <c r="B274" i="8"/>
  <c r="M339" i="8"/>
  <c r="B580" i="8"/>
  <c r="B474" i="8"/>
  <c r="M484" i="8"/>
  <c r="M460" i="8"/>
  <c r="B422" i="8"/>
  <c r="C422" i="8"/>
  <c r="B616" i="8"/>
  <c r="B602" i="8"/>
  <c r="M243" i="8" l="1"/>
  <c r="C245" i="8"/>
  <c r="C650" i="8"/>
  <c r="C554" i="8"/>
  <c r="C50" i="8"/>
  <c r="C79" i="8"/>
  <c r="B486" i="8"/>
  <c r="M498" i="8"/>
  <c r="C373" i="8"/>
  <c r="C500" i="8"/>
  <c r="M48" i="8"/>
  <c r="L484" i="8"/>
  <c r="C529" i="8"/>
  <c r="M552" i="8"/>
  <c r="B500" i="8"/>
  <c r="B321" i="8"/>
  <c r="B341" i="8"/>
  <c r="C569" i="8"/>
  <c r="B662" i="8"/>
  <c r="C216" i="8"/>
  <c r="B542" i="8"/>
  <c r="M214" i="8"/>
  <c r="C433" i="8"/>
  <c r="C542" i="8"/>
  <c r="B216" i="8"/>
  <c r="C511" i="8"/>
  <c r="C474" i="8"/>
  <c r="C662" i="8"/>
  <c r="C616" i="8"/>
  <c r="M627" i="8"/>
  <c r="M472" i="8"/>
  <c r="M614" i="8"/>
  <c r="B511" i="8"/>
  <c r="B409" i="8"/>
  <c r="C486" i="8"/>
  <c r="M446" i="8"/>
  <c r="M567" i="8"/>
  <c r="B448" i="8"/>
  <c r="B569" i="8"/>
  <c r="B50" i="8"/>
  <c r="C361" i="8"/>
  <c r="B373" i="8"/>
  <c r="B554" i="8"/>
  <c r="C602" i="8"/>
  <c r="M527" i="8"/>
  <c r="M660" i="8"/>
  <c r="C448" i="8"/>
  <c r="B245" i="8"/>
  <c r="B361" i="8"/>
  <c r="B433" i="8"/>
  <c r="C580" i="8"/>
  <c r="B650" i="8"/>
  <c r="C462" i="8"/>
  <c r="C321" i="8"/>
  <c r="B462" i="8"/>
  <c r="C396" i="8"/>
  <c r="B629" i="8"/>
  <c r="C409" i="8"/>
  <c r="B529" i="8"/>
  <c r="B396" i="8"/>
  <c r="C385" i="8"/>
  <c r="M381" i="8"/>
  <c r="M383" i="8" s="1"/>
  <c r="B385" i="8"/>
</calcChain>
</file>

<file path=xl/sharedStrings.xml><?xml version="1.0" encoding="utf-8"?>
<sst xmlns="http://schemas.openxmlformats.org/spreadsheetml/2006/main" count="2371" uniqueCount="151">
  <si>
    <t>County</t>
  </si>
  <si>
    <t>BVS</t>
  </si>
  <si>
    <t>Total</t>
  </si>
  <si>
    <t>RECAP</t>
  </si>
  <si>
    <t>Part of Suffolk</t>
  </si>
  <si>
    <t>1st  SENATE DISTRICT</t>
  </si>
  <si>
    <t>Columbia</t>
  </si>
  <si>
    <t>Greene</t>
  </si>
  <si>
    <t>Schoharie</t>
  </si>
  <si>
    <t>Sullivan</t>
  </si>
  <si>
    <t>Clinton</t>
  </si>
  <si>
    <t>Essex</t>
  </si>
  <si>
    <t>Franklin</t>
  </si>
  <si>
    <t>Fulton</t>
  </si>
  <si>
    <t>Hamilton</t>
  </si>
  <si>
    <t>Montgomery</t>
  </si>
  <si>
    <t>Warren</t>
  </si>
  <si>
    <t>Jefferson</t>
  </si>
  <si>
    <t>Lewis</t>
  </si>
  <si>
    <t>Oswego</t>
  </si>
  <si>
    <t>Seneca</t>
  </si>
  <si>
    <t>Steuben</t>
  </si>
  <si>
    <t>Wayne</t>
  </si>
  <si>
    <t>Yates</t>
  </si>
  <si>
    <t>Allegany</t>
  </si>
  <si>
    <t>Cattaraugus</t>
  </si>
  <si>
    <t>Chautauqua</t>
  </si>
  <si>
    <t>Genesee</t>
  </si>
  <si>
    <t>Orleans</t>
  </si>
  <si>
    <t>Wyoming</t>
  </si>
  <si>
    <t>Part of Nassau</t>
  </si>
  <si>
    <t>Part of Queens</t>
  </si>
  <si>
    <t>Part of Bronx</t>
  </si>
  <si>
    <t>Part of Kings</t>
  </si>
  <si>
    <t>Part of New York</t>
  </si>
  <si>
    <t>Part of Rockland</t>
  </si>
  <si>
    <t>Part of Westchester</t>
  </si>
  <si>
    <t>Part of Dutchess</t>
  </si>
  <si>
    <t>Part of Orange</t>
  </si>
  <si>
    <t>Part of Delaware</t>
  </si>
  <si>
    <t>Part of Rensselaer</t>
  </si>
  <si>
    <t>Part of Saratoga</t>
  </si>
  <si>
    <t>Part of Tompkins</t>
  </si>
  <si>
    <t>Part of Oneida</t>
  </si>
  <si>
    <t>Madison</t>
  </si>
  <si>
    <t>Part of Cayuga</t>
  </si>
  <si>
    <t>Part of Ontario</t>
  </si>
  <si>
    <t>Cortland</t>
  </si>
  <si>
    <t>Hawkins</t>
  </si>
  <si>
    <t>Part of Monroe</t>
  </si>
  <si>
    <t>Part of Erie</t>
  </si>
  <si>
    <t>Chemung</t>
  </si>
  <si>
    <t>Schuyler</t>
  </si>
  <si>
    <t>2nd  SENATE DISTRICT</t>
  </si>
  <si>
    <t>3rd  SENATE DISTRICT</t>
  </si>
  <si>
    <t>4th  SENATE DISTRICT</t>
  </si>
  <si>
    <t>5th  SENATE DISTRICT</t>
  </si>
  <si>
    <t>6th  SENATE DISTRICT</t>
  </si>
  <si>
    <t>7th  SENATE DISTRICT</t>
  </si>
  <si>
    <t>8th  SENATE DISTRICT</t>
  </si>
  <si>
    <t>9th  SENATE DISTRICT</t>
  </si>
  <si>
    <t>10th  SENATE DISTRICT</t>
  </si>
  <si>
    <t>11th  SENATE DISTRICT</t>
  </si>
  <si>
    <t>12th  SENATE DISTRICT</t>
  </si>
  <si>
    <t>13th  SENATE DISTRICT</t>
  </si>
  <si>
    <t>14th  SENATE DISTRICT</t>
  </si>
  <si>
    <t>15th  SENATE DISTRICT</t>
  </si>
  <si>
    <t>16th  SENATE DISTRICT</t>
  </si>
  <si>
    <t>17th  SENATE DISTRICT</t>
  </si>
  <si>
    <t>18th  SENATE DISTRICT</t>
  </si>
  <si>
    <t>19th  SENATE DISTRICT</t>
  </si>
  <si>
    <t>20th  SENATE DISTRICT</t>
  </si>
  <si>
    <t>21st  SENATE DISTRICT</t>
  </si>
  <si>
    <t>22nd  SENATE DISTRICT</t>
  </si>
  <si>
    <t>23rd  SENATE DISTRICT</t>
  </si>
  <si>
    <t>Part of Richmond</t>
  </si>
  <si>
    <t>24th  SENATE DISTRICT</t>
  </si>
  <si>
    <t>25th  SENATE DISTRICT</t>
  </si>
  <si>
    <t>26th  SENATE DISTRICT</t>
  </si>
  <si>
    <t>27th  SENATE DISTRICT</t>
  </si>
  <si>
    <t>28th  SENATE DISTRICT</t>
  </si>
  <si>
    <t>29th  SENATE DISTRICT</t>
  </si>
  <si>
    <t>30th  SENATE DISTRICT</t>
  </si>
  <si>
    <t>31st  SENATE DISTRICT</t>
  </si>
  <si>
    <t>32nd  SENATE DISTRICT</t>
  </si>
  <si>
    <t>33rd  SENATE DISTRICT</t>
  </si>
  <si>
    <t>34th  SENATE DISTRICT</t>
  </si>
  <si>
    <t>35th  SENATE DISTRICT</t>
  </si>
  <si>
    <t>36th  SENATE DISTRICT</t>
  </si>
  <si>
    <t>37th  SENATE DISTRICT</t>
  </si>
  <si>
    <t>38th  SENATE DISTRICT</t>
  </si>
  <si>
    <t>39th  SENATE DISTRICT</t>
  </si>
  <si>
    <t>Part of Ulster</t>
  </si>
  <si>
    <t>40th  SENATE DISTRICT</t>
  </si>
  <si>
    <t>41st  SENATE DISTRICT</t>
  </si>
  <si>
    <t>42nd  SENATE DISTRICT</t>
  </si>
  <si>
    <t>43rd  SENATE DISTRICT</t>
  </si>
  <si>
    <t>44th  SENATE DISTRICT</t>
  </si>
  <si>
    <t>45th  SENATE DISTRICT</t>
  </si>
  <si>
    <t>46th  SENATE DISTRICT</t>
  </si>
  <si>
    <t>47th  SENATE DISTRICT</t>
  </si>
  <si>
    <t>Part of St.Lawrence</t>
  </si>
  <si>
    <t>48th  SENATE DISTRICT</t>
  </si>
  <si>
    <t>49th  SENATE DISTRICT</t>
  </si>
  <si>
    <t>Part of Onondaga</t>
  </si>
  <si>
    <t>50th  SENATE DISTRICT</t>
  </si>
  <si>
    <t>51st  SENATE DISTRICT</t>
  </si>
  <si>
    <t>Part of Chenango</t>
  </si>
  <si>
    <t>Otsego</t>
  </si>
  <si>
    <t>52nd  SENATE DISTRICT</t>
  </si>
  <si>
    <t>Broome</t>
  </si>
  <si>
    <t>Tioga</t>
  </si>
  <si>
    <t>53rd  SENATE DISTRICT</t>
  </si>
  <si>
    <t>54th  SENATE DISTRICT</t>
  </si>
  <si>
    <t>55th  SENATE DISTRICT</t>
  </si>
  <si>
    <t>56th  SENATE DISTRICT</t>
  </si>
  <si>
    <t>57th  SENATE DISTRICT</t>
  </si>
  <si>
    <t>Part of Livingston</t>
  </si>
  <si>
    <t>58th  SENATE DISTRICT</t>
  </si>
  <si>
    <t>59th  SENATE DISTRICT</t>
  </si>
  <si>
    <t>60th  SENATE DISTRICT</t>
  </si>
  <si>
    <t>61st  SENATE DISTRICT</t>
  </si>
  <si>
    <t>62nd  SENATE DISTRICT</t>
  </si>
  <si>
    <t>Steven</t>
  </si>
  <si>
    <t>Part of Putnam</t>
  </si>
  <si>
    <t>Part of Albany</t>
  </si>
  <si>
    <t>Part of Schenectady</t>
  </si>
  <si>
    <t>REP</t>
  </si>
  <si>
    <t>IND</t>
  </si>
  <si>
    <t>CON</t>
  </si>
  <si>
    <t>WOR</t>
  </si>
  <si>
    <t>LBT</t>
  </si>
  <si>
    <t>DEM</t>
  </si>
  <si>
    <t>Cuomo</t>
  </si>
  <si>
    <t>Governor Vote by Senate District</t>
  </si>
  <si>
    <t>Niagara</t>
  </si>
  <si>
    <t>Michael</t>
  </si>
  <si>
    <t>WEP</t>
  </si>
  <si>
    <t>SAP</t>
  </si>
  <si>
    <t>SCC</t>
  </si>
  <si>
    <t>GRE</t>
  </si>
  <si>
    <t>Part of Washington</t>
  </si>
  <si>
    <t>Part of Herkimer</t>
  </si>
  <si>
    <t>63rd  SENATE DISTRICT</t>
  </si>
  <si>
    <t>NYS Board of Elections November 4, 2014</t>
  </si>
  <si>
    <t>Andrew M.</t>
  </si>
  <si>
    <t>Rob</t>
  </si>
  <si>
    <t>Astorino</t>
  </si>
  <si>
    <t>Howie</t>
  </si>
  <si>
    <t>Cohn</t>
  </si>
  <si>
    <t>McDermott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</si>
</sst>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3" fontId="0" fillId="0" borderId="0" xfId="0" applyNumberFormat="1"/>
    <xf numFmtId="3" fontId="5" fillId="2" borderId="1" xfId="0" applyNumberFormat="1" applyFont="1" applyFill="1" applyBorder="1"/>
    <xf numFmtId="3" fontId="1" fillId="0" borderId="0" xfId="0" applyNumberFormat="1" applyFont="1"/>
    <xf numFmtId="3" fontId="0" fillId="0" borderId="5" xfId="0" applyNumberFormat="1" applyBorder="1"/>
    <xf numFmtId="3" fontId="1" fillId="0" borderId="5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3" fontId="0" fillId="0" borderId="0" xfId="0" applyNumberFormat="1" applyFill="1"/>
    <xf numFmtId="3" fontId="1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2" borderId="4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/>
    <xf numFmtId="3" fontId="5" fillId="2" borderId="3" xfId="0" applyNumberFormat="1" applyFont="1" applyFill="1" applyBorder="1"/>
    <xf numFmtId="3" fontId="8" fillId="0" borderId="0" xfId="1" applyNumberFormat="1"/>
    <xf numFmtId="3" fontId="9" fillId="0" borderId="0" xfId="1" applyNumberFormat="1" applyFont="1"/>
    <xf numFmtId="3" fontId="0" fillId="0" borderId="0" xfId="0" applyNumberFormat="1"/>
    <xf numFmtId="3" fontId="2" fillId="0" borderId="0" xfId="0" applyNumberFormat="1" applyFont="1" applyBorder="1"/>
    <xf numFmtId="3" fontId="6" fillId="0" borderId="8" xfId="3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OTE%20RESULTS\2014\General\County%20Spreadsheets\Putn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or"/>
      <sheetName val="Gov by AD"/>
      <sheetName val="Gov by CD"/>
      <sheetName val="Gov by SD"/>
      <sheetName val="Comptroller"/>
      <sheetName val="Attorney Gen"/>
      <sheetName val="JD"/>
      <sheetName val="CD"/>
      <sheetName val="SD"/>
      <sheetName val="AD"/>
      <sheetName val="Prop 1"/>
      <sheetName val="Prop 2"/>
      <sheetName val="Prop 3"/>
    </sheetNames>
    <sheetDataSet>
      <sheetData sheetId="0">
        <row r="44">
          <cell r="B44">
            <v>9357</v>
          </cell>
        </row>
      </sheetData>
      <sheetData sheetId="1">
        <row r="862">
          <cell r="B862">
            <v>2912</v>
          </cell>
        </row>
      </sheetData>
      <sheetData sheetId="2">
        <row r="191">
          <cell r="B191">
            <v>9357</v>
          </cell>
          <cell r="C191">
            <v>11867</v>
          </cell>
          <cell r="D191">
            <v>2697</v>
          </cell>
          <cell r="E191">
            <v>847</v>
          </cell>
          <cell r="F191">
            <v>624</v>
          </cell>
          <cell r="G191">
            <v>961</v>
          </cell>
          <cell r="H191">
            <v>497</v>
          </cell>
          <cell r="I191">
            <v>28</v>
          </cell>
          <cell r="J191">
            <v>75</v>
          </cell>
          <cell r="K191">
            <v>478</v>
          </cell>
          <cell r="L191">
            <v>611</v>
          </cell>
        </row>
      </sheetData>
      <sheetData sheetId="3">
        <row r="393">
          <cell r="B393">
            <v>4098</v>
          </cell>
          <cell r="C393">
            <v>4194</v>
          </cell>
          <cell r="D393">
            <v>1015</v>
          </cell>
          <cell r="E393">
            <v>359</v>
          </cell>
          <cell r="F393">
            <v>219</v>
          </cell>
          <cell r="G393">
            <v>418</v>
          </cell>
          <cell r="H393">
            <v>207</v>
          </cell>
          <cell r="I393">
            <v>6</v>
          </cell>
          <cell r="J393">
            <v>34</v>
          </cell>
          <cell r="K393">
            <v>214</v>
          </cell>
          <cell r="L393">
            <v>251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abSelected="1" zoomScaleNormal="100" workbookViewId="0">
      <selection activeCell="B5" sqref="B5"/>
    </sheetView>
  </sheetViews>
  <sheetFormatPr defaultRowHeight="15" x14ac:dyDescent="0.2"/>
  <cols>
    <col min="1" max="1" width="22.85546875" style="16" customWidth="1"/>
    <col min="2" max="2" width="14.28515625" style="16" customWidth="1"/>
    <col min="3" max="3" width="13.7109375" style="16" customWidth="1"/>
    <col min="4" max="4" width="14.42578125" style="16" customWidth="1"/>
    <col min="5" max="5" width="15.140625" style="16" customWidth="1"/>
    <col min="6" max="6" width="14.28515625" style="16" customWidth="1"/>
    <col min="7" max="7" width="14.42578125" style="16" customWidth="1"/>
    <col min="8" max="10" width="14" style="16" customWidth="1"/>
    <col min="11" max="11" width="13.42578125" style="16" customWidth="1"/>
    <col min="12" max="12" width="15.5703125" style="16" customWidth="1"/>
    <col min="13" max="13" width="14.7109375" style="16" customWidth="1"/>
    <col min="14" max="14" width="18" style="16" customWidth="1"/>
    <col min="15" max="16384" width="9.140625" style="16"/>
  </cols>
  <sheetData>
    <row r="1" spans="1:14" s="2" customFormat="1" ht="12.75" x14ac:dyDescent="0.2"/>
    <row r="2" spans="1:14" s="2" customFormat="1" ht="23.25" customHeight="1" x14ac:dyDescent="0.35">
      <c r="A2" s="23" t="s">
        <v>144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s="2" customFormat="1" ht="23.25" customHeight="1" x14ac:dyDescent="0.35">
      <c r="A3" s="23" t="s">
        <v>134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9"/>
    </row>
    <row r="4" spans="1:14" s="2" customFormat="1" ht="23.25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4" s="2" customFormat="1" ht="12.75" x14ac:dyDescent="0.2">
      <c r="A5" s="4" t="s">
        <v>5</v>
      </c>
      <c r="B5" s="4"/>
      <c r="C5" s="4"/>
      <c r="E5" s="4"/>
    </row>
    <row r="6" spans="1:14" s="2" customFormat="1" ht="12.75" x14ac:dyDescent="0.2">
      <c r="B6" s="4"/>
      <c r="C6" s="4"/>
      <c r="D6" s="4"/>
      <c r="E6" s="4"/>
    </row>
    <row r="7" spans="1:14" s="2" customFormat="1" ht="12.75" x14ac:dyDescent="0.2">
      <c r="A7" s="4"/>
      <c r="B7" s="11" t="s">
        <v>145</v>
      </c>
      <c r="C7" s="11" t="s">
        <v>146</v>
      </c>
      <c r="D7" s="11" t="s">
        <v>146</v>
      </c>
      <c r="E7" s="11" t="s">
        <v>145</v>
      </c>
      <c r="F7" s="11" t="s">
        <v>145</v>
      </c>
      <c r="G7" s="11" t="s">
        <v>148</v>
      </c>
      <c r="H7" s="11" t="s">
        <v>145</v>
      </c>
      <c r="I7" s="11" t="s">
        <v>123</v>
      </c>
      <c r="J7" s="11" t="s">
        <v>136</v>
      </c>
      <c r="K7" s="11" t="s">
        <v>146</v>
      </c>
      <c r="L7" s="11"/>
      <c r="M7" s="12"/>
    </row>
    <row r="8" spans="1:14" s="2" customFormat="1" ht="12.75" x14ac:dyDescent="0.2">
      <c r="A8" s="4" t="s">
        <v>0</v>
      </c>
      <c r="B8" s="13" t="s">
        <v>133</v>
      </c>
      <c r="C8" s="13" t="s">
        <v>147</v>
      </c>
      <c r="D8" s="13" t="s">
        <v>147</v>
      </c>
      <c r="E8" s="13" t="s">
        <v>133</v>
      </c>
      <c r="F8" s="13" t="s">
        <v>133</v>
      </c>
      <c r="G8" s="13" t="s">
        <v>48</v>
      </c>
      <c r="H8" s="13" t="s">
        <v>133</v>
      </c>
      <c r="I8" s="13" t="s">
        <v>149</v>
      </c>
      <c r="J8" s="13" t="s">
        <v>150</v>
      </c>
      <c r="K8" s="13" t="s">
        <v>147</v>
      </c>
      <c r="L8" s="13" t="s">
        <v>1</v>
      </c>
      <c r="M8" s="14" t="s">
        <v>2</v>
      </c>
    </row>
    <row r="9" spans="1:14" s="2" customFormat="1" ht="12.75" x14ac:dyDescent="0.2">
      <c r="A9" s="4"/>
      <c r="B9" s="7" t="s">
        <v>132</v>
      </c>
      <c r="C9" s="7" t="s">
        <v>127</v>
      </c>
      <c r="D9" s="7" t="s">
        <v>129</v>
      </c>
      <c r="E9" s="7" t="s">
        <v>130</v>
      </c>
      <c r="F9" s="7" t="s">
        <v>128</v>
      </c>
      <c r="G9" s="7" t="s">
        <v>140</v>
      </c>
      <c r="H9" s="7" t="s">
        <v>137</v>
      </c>
      <c r="I9" s="7" t="s">
        <v>138</v>
      </c>
      <c r="J9" s="7" t="s">
        <v>131</v>
      </c>
      <c r="K9" s="7" t="s">
        <v>139</v>
      </c>
      <c r="L9" s="13"/>
      <c r="M9" s="7"/>
    </row>
    <row r="10" spans="1:14" s="2" customFormat="1" ht="12.75" x14ac:dyDescent="0.2">
      <c r="A10" s="4" t="s">
        <v>4</v>
      </c>
      <c r="B10" s="2">
        <v>33690</v>
      </c>
      <c r="C10" s="2">
        <v>30031</v>
      </c>
      <c r="D10" s="2">
        <v>6916</v>
      </c>
      <c r="E10" s="2">
        <v>2069</v>
      </c>
      <c r="F10" s="2">
        <v>2181</v>
      </c>
      <c r="G10" s="2">
        <v>2538</v>
      </c>
      <c r="H10" s="2">
        <v>1817</v>
      </c>
      <c r="I10" s="2">
        <v>61</v>
      </c>
      <c r="J10" s="2">
        <v>292</v>
      </c>
      <c r="K10" s="2">
        <v>1546</v>
      </c>
      <c r="L10" s="2">
        <v>3880</v>
      </c>
      <c r="M10" s="4">
        <f>SUM(B10:L10)</f>
        <v>85021</v>
      </c>
    </row>
    <row r="11" spans="1:14" s="2" customFormat="1" ht="12.75" x14ac:dyDescent="0.2"/>
    <row r="12" spans="1:14" s="2" customFormat="1" ht="12.75" x14ac:dyDescent="0.2">
      <c r="A12" s="3" t="s">
        <v>3</v>
      </c>
      <c r="B12" s="3">
        <f>+B10+E10+F10+H10</f>
        <v>39757</v>
      </c>
      <c r="C12" s="3">
        <f>+C10+D10+K10</f>
        <v>38493</v>
      </c>
      <c r="G12" s="3">
        <f>+G10</f>
        <v>2538</v>
      </c>
      <c r="I12" s="3">
        <f>+I10</f>
        <v>61</v>
      </c>
      <c r="J12" s="3">
        <f>+J10</f>
        <v>292</v>
      </c>
    </row>
    <row r="13" spans="1:14" s="2" customFormat="1" ht="12.75" x14ac:dyDescent="0.2"/>
    <row r="14" spans="1:14" s="2" customFormat="1" ht="12.75" x14ac:dyDescent="0.2">
      <c r="A14" s="4" t="s">
        <v>53</v>
      </c>
      <c r="B14" s="4"/>
      <c r="C14" s="4"/>
      <c r="D14" s="4"/>
      <c r="E14" s="4"/>
      <c r="F14" s="4"/>
      <c r="G14" s="4"/>
    </row>
    <row r="15" spans="1:14" s="2" customFormat="1" ht="12.75" x14ac:dyDescent="0.2">
      <c r="A15" s="4"/>
      <c r="B15" s="4"/>
      <c r="C15" s="4"/>
      <c r="D15" s="4"/>
      <c r="E15" s="4"/>
      <c r="F15" s="4"/>
      <c r="G15" s="4"/>
    </row>
    <row r="16" spans="1:14" s="2" customFormat="1" ht="12.75" x14ac:dyDescent="0.2">
      <c r="A16" s="4"/>
      <c r="B16" s="11" t="s">
        <v>145</v>
      </c>
      <c r="C16" s="11" t="s">
        <v>146</v>
      </c>
      <c r="D16" s="11" t="s">
        <v>146</v>
      </c>
      <c r="E16" s="11" t="s">
        <v>145</v>
      </c>
      <c r="F16" s="11" t="s">
        <v>145</v>
      </c>
      <c r="G16" s="11" t="s">
        <v>148</v>
      </c>
      <c r="H16" s="11" t="s">
        <v>145</v>
      </c>
      <c r="I16" s="11" t="s">
        <v>123</v>
      </c>
      <c r="J16" s="11" t="s">
        <v>136</v>
      </c>
      <c r="K16" s="11" t="s">
        <v>146</v>
      </c>
      <c r="L16" s="11"/>
      <c r="M16" s="12"/>
    </row>
    <row r="17" spans="1:13" s="2" customFormat="1" ht="12.75" x14ac:dyDescent="0.2">
      <c r="A17" s="4" t="s">
        <v>0</v>
      </c>
      <c r="B17" s="13" t="s">
        <v>133</v>
      </c>
      <c r="C17" s="13" t="s">
        <v>147</v>
      </c>
      <c r="D17" s="13" t="s">
        <v>147</v>
      </c>
      <c r="E17" s="13" t="s">
        <v>133</v>
      </c>
      <c r="F17" s="13" t="s">
        <v>133</v>
      </c>
      <c r="G17" s="13" t="s">
        <v>48</v>
      </c>
      <c r="H17" s="13" t="s">
        <v>133</v>
      </c>
      <c r="I17" s="13" t="s">
        <v>149</v>
      </c>
      <c r="J17" s="13" t="s">
        <v>150</v>
      </c>
      <c r="K17" s="13" t="s">
        <v>147</v>
      </c>
      <c r="L17" s="13" t="s">
        <v>1</v>
      </c>
      <c r="M17" s="14" t="s">
        <v>2</v>
      </c>
    </row>
    <row r="18" spans="1:13" s="2" customFormat="1" ht="12.75" x14ac:dyDescent="0.2">
      <c r="A18" s="4"/>
      <c r="B18" s="7" t="s">
        <v>132</v>
      </c>
      <c r="C18" s="7" t="s">
        <v>127</v>
      </c>
      <c r="D18" s="7" t="s">
        <v>129</v>
      </c>
      <c r="E18" s="7" t="s">
        <v>130</v>
      </c>
      <c r="F18" s="7" t="s">
        <v>128</v>
      </c>
      <c r="G18" s="7" t="s">
        <v>140</v>
      </c>
      <c r="H18" s="7" t="s">
        <v>137</v>
      </c>
      <c r="I18" s="7" t="s">
        <v>138</v>
      </c>
      <c r="J18" s="7" t="s">
        <v>131</v>
      </c>
      <c r="K18" s="7" t="s">
        <v>139</v>
      </c>
      <c r="L18" s="13"/>
      <c r="M18" s="7"/>
    </row>
    <row r="19" spans="1:13" s="2" customFormat="1" ht="12.75" x14ac:dyDescent="0.2">
      <c r="A19" s="4" t="s">
        <v>4</v>
      </c>
      <c r="B19" s="2">
        <v>29148</v>
      </c>
      <c r="C19" s="2">
        <v>29743</v>
      </c>
      <c r="D19" s="2">
        <v>6563</v>
      </c>
      <c r="E19" s="2">
        <v>1492</v>
      </c>
      <c r="F19" s="2">
        <v>1437</v>
      </c>
      <c r="G19" s="2">
        <v>2561</v>
      </c>
      <c r="H19" s="2">
        <v>1551</v>
      </c>
      <c r="I19" s="2">
        <v>87</v>
      </c>
      <c r="J19" s="2">
        <v>281</v>
      </c>
      <c r="K19" s="2">
        <v>1581</v>
      </c>
      <c r="L19" s="2">
        <v>2885</v>
      </c>
      <c r="M19" s="4">
        <f>SUM(B19:L19)</f>
        <v>77329</v>
      </c>
    </row>
    <row r="20" spans="1:13" s="2" customFormat="1" ht="12.75" x14ac:dyDescent="0.2">
      <c r="A20" s="4"/>
    </row>
    <row r="21" spans="1:13" s="2" customFormat="1" ht="12.75" x14ac:dyDescent="0.2">
      <c r="A21" s="3" t="s">
        <v>3</v>
      </c>
      <c r="B21" s="3">
        <f>+B19+E19+F19+H19</f>
        <v>33628</v>
      </c>
      <c r="C21" s="3">
        <f>+C19+D19+K19</f>
        <v>37887</v>
      </c>
      <c r="G21" s="3">
        <f>+G19</f>
        <v>2561</v>
      </c>
      <c r="I21" s="3">
        <f>+I19</f>
        <v>87</v>
      </c>
      <c r="J21" s="3">
        <f>+J19</f>
        <v>281</v>
      </c>
    </row>
    <row r="22" spans="1:13" s="2" customFormat="1" ht="12.75" x14ac:dyDescent="0.2"/>
    <row r="23" spans="1:13" s="2" customFormat="1" ht="12.75" x14ac:dyDescent="0.2">
      <c r="A23" s="4" t="s">
        <v>54</v>
      </c>
      <c r="B23" s="4"/>
      <c r="C23" s="4"/>
      <c r="D23" s="4"/>
      <c r="E23" s="4"/>
      <c r="F23" s="4"/>
      <c r="G23" s="4"/>
      <c r="H23" s="4"/>
    </row>
    <row r="24" spans="1:13" s="2" customFormat="1" ht="12.75" x14ac:dyDescent="0.2">
      <c r="B24" s="4"/>
      <c r="C24" s="4"/>
      <c r="D24" s="4"/>
      <c r="E24" s="4"/>
      <c r="F24" s="4"/>
      <c r="G24" s="4"/>
      <c r="H24" s="4"/>
    </row>
    <row r="25" spans="1:13" s="2" customFormat="1" ht="12.75" x14ac:dyDescent="0.2">
      <c r="A25" s="4"/>
      <c r="B25" s="11" t="s">
        <v>145</v>
      </c>
      <c r="C25" s="11" t="s">
        <v>146</v>
      </c>
      <c r="D25" s="11" t="s">
        <v>146</v>
      </c>
      <c r="E25" s="11" t="s">
        <v>145</v>
      </c>
      <c r="F25" s="11" t="s">
        <v>145</v>
      </c>
      <c r="G25" s="11" t="s">
        <v>148</v>
      </c>
      <c r="H25" s="11" t="s">
        <v>145</v>
      </c>
      <c r="I25" s="11" t="s">
        <v>123</v>
      </c>
      <c r="J25" s="11" t="s">
        <v>136</v>
      </c>
      <c r="K25" s="11" t="s">
        <v>146</v>
      </c>
      <c r="L25" s="11"/>
      <c r="M25" s="12"/>
    </row>
    <row r="26" spans="1:13" s="2" customFormat="1" ht="12.75" x14ac:dyDescent="0.2">
      <c r="A26" s="4" t="s">
        <v>0</v>
      </c>
      <c r="B26" s="13" t="s">
        <v>133</v>
      </c>
      <c r="C26" s="13" t="s">
        <v>147</v>
      </c>
      <c r="D26" s="13" t="s">
        <v>147</v>
      </c>
      <c r="E26" s="13" t="s">
        <v>133</v>
      </c>
      <c r="F26" s="13" t="s">
        <v>133</v>
      </c>
      <c r="G26" s="13" t="s">
        <v>48</v>
      </c>
      <c r="H26" s="13" t="s">
        <v>133</v>
      </c>
      <c r="I26" s="13" t="s">
        <v>149</v>
      </c>
      <c r="J26" s="13" t="s">
        <v>150</v>
      </c>
      <c r="K26" s="13" t="s">
        <v>147</v>
      </c>
      <c r="L26" s="13" t="s">
        <v>1</v>
      </c>
      <c r="M26" s="14" t="s">
        <v>2</v>
      </c>
    </row>
    <row r="27" spans="1:13" s="2" customFormat="1" ht="12.75" x14ac:dyDescent="0.2">
      <c r="A27" s="4"/>
      <c r="B27" s="7" t="s">
        <v>132</v>
      </c>
      <c r="C27" s="7" t="s">
        <v>127</v>
      </c>
      <c r="D27" s="7" t="s">
        <v>129</v>
      </c>
      <c r="E27" s="7" t="s">
        <v>130</v>
      </c>
      <c r="F27" s="7" t="s">
        <v>128</v>
      </c>
      <c r="G27" s="7" t="s">
        <v>140</v>
      </c>
      <c r="H27" s="7" t="s">
        <v>137</v>
      </c>
      <c r="I27" s="7" t="s">
        <v>138</v>
      </c>
      <c r="J27" s="7" t="s">
        <v>131</v>
      </c>
      <c r="K27" s="7" t="s">
        <v>139</v>
      </c>
      <c r="L27" s="13"/>
      <c r="M27" s="7"/>
    </row>
    <row r="28" spans="1:13" s="2" customFormat="1" ht="12.75" x14ac:dyDescent="0.2">
      <c r="A28" s="4" t="s">
        <v>4</v>
      </c>
      <c r="B28" s="2">
        <v>24787</v>
      </c>
      <c r="C28" s="2">
        <v>21133</v>
      </c>
      <c r="D28" s="2">
        <v>5047</v>
      </c>
      <c r="E28" s="2">
        <v>1548</v>
      </c>
      <c r="F28" s="2">
        <v>1250</v>
      </c>
      <c r="G28" s="2">
        <v>1781</v>
      </c>
      <c r="H28" s="2">
        <v>999</v>
      </c>
      <c r="I28" s="2">
        <v>72</v>
      </c>
      <c r="J28" s="2">
        <v>205</v>
      </c>
      <c r="K28" s="2">
        <v>1385</v>
      </c>
      <c r="L28" s="2">
        <v>2778</v>
      </c>
      <c r="M28" s="4">
        <f>SUM(B28:L28)</f>
        <v>60985</v>
      </c>
    </row>
    <row r="29" spans="1:13" s="2" customFormat="1" ht="12.75" x14ac:dyDescent="0.2">
      <c r="A29" s="4"/>
    </row>
    <row r="30" spans="1:13" s="2" customFormat="1" ht="12.75" x14ac:dyDescent="0.2">
      <c r="A30" s="3" t="s">
        <v>3</v>
      </c>
      <c r="B30" s="3">
        <f>+B28+E28+F28+H28</f>
        <v>28584</v>
      </c>
      <c r="C30" s="3">
        <f>+C28+D28+K28</f>
        <v>27565</v>
      </c>
      <c r="G30" s="3">
        <f>+G28</f>
        <v>1781</v>
      </c>
      <c r="I30" s="3">
        <f>+I28</f>
        <v>72</v>
      </c>
      <c r="J30" s="3">
        <f>+J28</f>
        <v>205</v>
      </c>
    </row>
    <row r="31" spans="1:13" s="2" customFormat="1" ht="12.75" x14ac:dyDescent="0.2"/>
    <row r="32" spans="1:13" s="2" customFormat="1" ht="12.75" x14ac:dyDescent="0.2">
      <c r="A32" s="4" t="s">
        <v>55</v>
      </c>
      <c r="B32" s="4"/>
      <c r="C32" s="4"/>
      <c r="D32" s="4"/>
      <c r="E32" s="4"/>
      <c r="F32" s="4"/>
      <c r="G32" s="4"/>
      <c r="H32" s="4"/>
    </row>
    <row r="33" spans="1:13" s="2" customFormat="1" ht="12.75" x14ac:dyDescent="0.2">
      <c r="B33" s="4"/>
      <c r="C33" s="4"/>
      <c r="D33" s="4"/>
      <c r="E33" s="4"/>
      <c r="F33" s="4"/>
      <c r="G33" s="4"/>
      <c r="H33" s="4"/>
    </row>
    <row r="34" spans="1:13" s="2" customFormat="1" ht="12.75" x14ac:dyDescent="0.2">
      <c r="A34" s="4"/>
      <c r="B34" s="11" t="s">
        <v>145</v>
      </c>
      <c r="C34" s="11" t="s">
        <v>146</v>
      </c>
      <c r="D34" s="11" t="s">
        <v>146</v>
      </c>
      <c r="E34" s="11" t="s">
        <v>145</v>
      </c>
      <c r="F34" s="11" t="s">
        <v>145</v>
      </c>
      <c r="G34" s="11" t="s">
        <v>148</v>
      </c>
      <c r="H34" s="11" t="s">
        <v>145</v>
      </c>
      <c r="I34" s="11" t="s">
        <v>123</v>
      </c>
      <c r="J34" s="11" t="s">
        <v>136</v>
      </c>
      <c r="K34" s="11" t="s">
        <v>146</v>
      </c>
      <c r="L34" s="11"/>
      <c r="M34" s="12"/>
    </row>
    <row r="35" spans="1:13" s="2" customFormat="1" ht="12.75" x14ac:dyDescent="0.2">
      <c r="A35" s="4" t="s">
        <v>0</v>
      </c>
      <c r="B35" s="13" t="s">
        <v>133</v>
      </c>
      <c r="C35" s="13" t="s">
        <v>147</v>
      </c>
      <c r="D35" s="13" t="s">
        <v>147</v>
      </c>
      <c r="E35" s="13" t="s">
        <v>133</v>
      </c>
      <c r="F35" s="13" t="s">
        <v>133</v>
      </c>
      <c r="G35" s="13" t="s">
        <v>48</v>
      </c>
      <c r="H35" s="13" t="s">
        <v>133</v>
      </c>
      <c r="I35" s="13" t="s">
        <v>149</v>
      </c>
      <c r="J35" s="13" t="s">
        <v>150</v>
      </c>
      <c r="K35" s="13" t="s">
        <v>147</v>
      </c>
      <c r="L35" s="13" t="s">
        <v>1</v>
      </c>
      <c r="M35" s="14" t="s">
        <v>2</v>
      </c>
    </row>
    <row r="36" spans="1:13" s="2" customFormat="1" ht="12.75" x14ac:dyDescent="0.2">
      <c r="A36" s="4"/>
      <c r="B36" s="7" t="s">
        <v>132</v>
      </c>
      <c r="C36" s="7" t="s">
        <v>127</v>
      </c>
      <c r="D36" s="7" t="s">
        <v>129</v>
      </c>
      <c r="E36" s="7" t="s">
        <v>130</v>
      </c>
      <c r="F36" s="7" t="s">
        <v>128</v>
      </c>
      <c r="G36" s="7" t="s">
        <v>140</v>
      </c>
      <c r="H36" s="7" t="s">
        <v>137</v>
      </c>
      <c r="I36" s="7" t="s">
        <v>138</v>
      </c>
      <c r="J36" s="7" t="s">
        <v>131</v>
      </c>
      <c r="K36" s="7" t="s">
        <v>139</v>
      </c>
      <c r="L36" s="13"/>
      <c r="M36" s="7"/>
    </row>
    <row r="37" spans="1:13" s="2" customFormat="1" ht="12.75" x14ac:dyDescent="0.2">
      <c r="A37" s="4" t="s">
        <v>4</v>
      </c>
      <c r="B37" s="2">
        <v>24141</v>
      </c>
      <c r="C37" s="2">
        <v>22497</v>
      </c>
      <c r="D37" s="2">
        <v>5085</v>
      </c>
      <c r="E37" s="2">
        <v>1288</v>
      </c>
      <c r="F37" s="2">
        <v>1205</v>
      </c>
      <c r="G37" s="2">
        <v>1697</v>
      </c>
      <c r="H37" s="2">
        <v>1091</v>
      </c>
      <c r="I37" s="2">
        <v>84</v>
      </c>
      <c r="J37" s="2">
        <v>240</v>
      </c>
      <c r="K37" s="2">
        <v>1301</v>
      </c>
      <c r="L37" s="2">
        <v>2328</v>
      </c>
      <c r="M37" s="4">
        <f>SUM(B37:L37)</f>
        <v>60957</v>
      </c>
    </row>
    <row r="38" spans="1:13" s="2" customFormat="1" ht="12.75" x14ac:dyDescent="0.2">
      <c r="A38" s="4"/>
    </row>
    <row r="39" spans="1:13" s="2" customFormat="1" ht="12.75" x14ac:dyDescent="0.2">
      <c r="A39" s="3" t="s">
        <v>3</v>
      </c>
      <c r="B39" s="3">
        <f>+B37+E37+F37+H37</f>
        <v>27725</v>
      </c>
      <c r="C39" s="3">
        <f>+C37+D37+K37</f>
        <v>28883</v>
      </c>
      <c r="G39" s="3">
        <f>+G37</f>
        <v>1697</v>
      </c>
      <c r="I39" s="3">
        <f>+I37</f>
        <v>84</v>
      </c>
      <c r="J39" s="3">
        <f>+J37</f>
        <v>240</v>
      </c>
    </row>
    <row r="40" spans="1:13" s="2" customFormat="1" ht="12.75" x14ac:dyDescent="0.2"/>
    <row r="41" spans="1:13" s="2" customFormat="1" ht="12.75" x14ac:dyDescent="0.2">
      <c r="A41" s="4" t="s">
        <v>56</v>
      </c>
      <c r="B41" s="4"/>
      <c r="C41" s="4"/>
      <c r="D41" s="4"/>
      <c r="E41" s="4"/>
      <c r="F41" s="4"/>
      <c r="G41" s="4"/>
    </row>
    <row r="42" spans="1:13" s="2" customFormat="1" ht="12.75" x14ac:dyDescent="0.2">
      <c r="B42" s="4"/>
      <c r="C42" s="4"/>
      <c r="D42" s="4"/>
      <c r="E42" s="4"/>
      <c r="F42" s="4"/>
      <c r="G42" s="4"/>
    </row>
    <row r="43" spans="1:13" s="2" customFormat="1" ht="12.75" x14ac:dyDescent="0.2">
      <c r="A43" s="4"/>
      <c r="B43" s="11" t="s">
        <v>145</v>
      </c>
      <c r="C43" s="11" t="s">
        <v>146</v>
      </c>
      <c r="D43" s="11" t="s">
        <v>146</v>
      </c>
      <c r="E43" s="11" t="s">
        <v>145</v>
      </c>
      <c r="F43" s="11" t="s">
        <v>145</v>
      </c>
      <c r="G43" s="11" t="s">
        <v>148</v>
      </c>
      <c r="H43" s="11" t="s">
        <v>145</v>
      </c>
      <c r="I43" s="11" t="s">
        <v>123</v>
      </c>
      <c r="J43" s="11" t="s">
        <v>136</v>
      </c>
      <c r="K43" s="11" t="s">
        <v>146</v>
      </c>
      <c r="L43" s="11"/>
      <c r="M43" s="12"/>
    </row>
    <row r="44" spans="1:13" s="2" customFormat="1" ht="12.75" x14ac:dyDescent="0.2">
      <c r="A44" s="4" t="s">
        <v>0</v>
      </c>
      <c r="B44" s="13" t="s">
        <v>133</v>
      </c>
      <c r="C44" s="13" t="s">
        <v>147</v>
      </c>
      <c r="D44" s="13" t="s">
        <v>147</v>
      </c>
      <c r="E44" s="13" t="s">
        <v>133</v>
      </c>
      <c r="F44" s="13" t="s">
        <v>133</v>
      </c>
      <c r="G44" s="13" t="s">
        <v>48</v>
      </c>
      <c r="H44" s="13" t="s">
        <v>133</v>
      </c>
      <c r="I44" s="13" t="s">
        <v>149</v>
      </c>
      <c r="J44" s="13" t="s">
        <v>150</v>
      </c>
      <c r="K44" s="13" t="s">
        <v>147</v>
      </c>
      <c r="L44" s="13" t="s">
        <v>1</v>
      </c>
      <c r="M44" s="14" t="s">
        <v>2</v>
      </c>
    </row>
    <row r="45" spans="1:13" s="2" customFormat="1" ht="12.75" x14ac:dyDescent="0.2">
      <c r="A45" s="4"/>
      <c r="B45" s="7" t="s">
        <v>132</v>
      </c>
      <c r="C45" s="7" t="s">
        <v>127</v>
      </c>
      <c r="D45" s="7" t="s">
        <v>129</v>
      </c>
      <c r="E45" s="7" t="s">
        <v>130</v>
      </c>
      <c r="F45" s="7" t="s">
        <v>128</v>
      </c>
      <c r="G45" s="7" t="s">
        <v>140</v>
      </c>
      <c r="H45" s="7" t="s">
        <v>137</v>
      </c>
      <c r="I45" s="7" t="s">
        <v>138</v>
      </c>
      <c r="J45" s="7" t="s">
        <v>131</v>
      </c>
      <c r="K45" s="7" t="s">
        <v>139</v>
      </c>
      <c r="L45" s="13"/>
      <c r="M45" s="7"/>
    </row>
    <row r="46" spans="1:13" customFormat="1" ht="12.75" x14ac:dyDescent="0.2">
      <c r="A46" s="1" t="s">
        <v>30</v>
      </c>
      <c r="B46" s="20">
        <v>18680</v>
      </c>
      <c r="C46" s="20">
        <v>15377</v>
      </c>
      <c r="D46" s="20">
        <v>2272</v>
      </c>
      <c r="E46" s="20">
        <v>769</v>
      </c>
      <c r="F46" s="20">
        <v>634</v>
      </c>
      <c r="G46" s="20">
        <v>1168</v>
      </c>
      <c r="H46" s="20">
        <v>927</v>
      </c>
      <c r="I46" s="20">
        <v>159</v>
      </c>
      <c r="J46" s="20">
        <v>104</v>
      </c>
      <c r="K46" s="20">
        <v>434</v>
      </c>
      <c r="L46" s="20">
        <f>687+122+21</f>
        <v>830</v>
      </c>
      <c r="M46" s="4">
        <f>SUM(B46:L46)</f>
        <v>41354</v>
      </c>
    </row>
    <row r="47" spans="1:13" s="20" customFormat="1" ht="13.5" thickBot="1" x14ac:dyDescent="0.25">
      <c r="A47" s="4" t="s">
        <v>4</v>
      </c>
      <c r="B47" s="5">
        <v>15254</v>
      </c>
      <c r="C47" s="5">
        <v>14620</v>
      </c>
      <c r="D47" s="5">
        <v>3022</v>
      </c>
      <c r="E47" s="5">
        <v>850</v>
      </c>
      <c r="F47" s="5">
        <v>880</v>
      </c>
      <c r="G47" s="5">
        <v>1437</v>
      </c>
      <c r="H47" s="5">
        <v>999</v>
      </c>
      <c r="I47" s="5">
        <v>68</v>
      </c>
      <c r="J47" s="5">
        <v>134</v>
      </c>
      <c r="K47" s="5">
        <v>653</v>
      </c>
      <c r="L47" s="5">
        <v>1390</v>
      </c>
      <c r="M47" s="5">
        <f>SUM(B47:L47)</f>
        <v>39307</v>
      </c>
    </row>
    <row r="48" spans="1:13" s="2" customFormat="1" ht="12.75" x14ac:dyDescent="0.2">
      <c r="A48" s="15" t="s">
        <v>2</v>
      </c>
      <c r="B48" s="4">
        <f t="shared" ref="B48:M48" si="0">SUM(B46:B47)</f>
        <v>33934</v>
      </c>
      <c r="C48" s="4">
        <f t="shared" si="0"/>
        <v>29997</v>
      </c>
      <c r="D48" s="4">
        <f t="shared" si="0"/>
        <v>5294</v>
      </c>
      <c r="E48" s="4">
        <f t="shared" si="0"/>
        <v>1619</v>
      </c>
      <c r="F48" s="4">
        <f t="shared" si="0"/>
        <v>1514</v>
      </c>
      <c r="G48" s="4">
        <f t="shared" si="0"/>
        <v>2605</v>
      </c>
      <c r="H48" s="4">
        <f t="shared" si="0"/>
        <v>1926</v>
      </c>
      <c r="I48" s="4">
        <f t="shared" si="0"/>
        <v>227</v>
      </c>
      <c r="J48" s="4">
        <f t="shared" si="0"/>
        <v>238</v>
      </c>
      <c r="K48" s="4">
        <f t="shared" si="0"/>
        <v>1087</v>
      </c>
      <c r="L48" s="4">
        <f t="shared" si="0"/>
        <v>2220</v>
      </c>
      <c r="M48" s="4">
        <f t="shared" si="0"/>
        <v>80661</v>
      </c>
    </row>
    <row r="49" spans="1:13" s="2" customFormat="1" ht="12.75" x14ac:dyDescent="0.2">
      <c r="A49" s="4"/>
    </row>
    <row r="50" spans="1:13" s="2" customFormat="1" ht="12.75" x14ac:dyDescent="0.2">
      <c r="A50" s="3" t="s">
        <v>3</v>
      </c>
      <c r="B50" s="3">
        <f>+B48+E48+F48+H48</f>
        <v>38993</v>
      </c>
      <c r="C50" s="3">
        <f>+C48+D48+K48</f>
        <v>36378</v>
      </c>
      <c r="G50" s="3">
        <f>+G48</f>
        <v>2605</v>
      </c>
      <c r="I50" s="3">
        <f>+I48</f>
        <v>227</v>
      </c>
      <c r="J50" s="3">
        <f>+J48</f>
        <v>238</v>
      </c>
    </row>
    <row r="51" spans="1:13" s="2" customFormat="1" ht="12.75" x14ac:dyDescent="0.2"/>
    <row r="52" spans="1:13" s="2" customFormat="1" ht="12.75" x14ac:dyDescent="0.2">
      <c r="A52" s="4" t="s">
        <v>57</v>
      </c>
      <c r="B52" s="4"/>
      <c r="C52" s="4"/>
      <c r="D52" s="4"/>
      <c r="E52" s="4"/>
      <c r="F52" s="4"/>
      <c r="G52" s="4"/>
      <c r="H52" s="4"/>
    </row>
    <row r="53" spans="1:13" s="2" customFormat="1" ht="12.75" x14ac:dyDescent="0.2">
      <c r="B53" s="4"/>
      <c r="C53" s="4"/>
      <c r="D53" s="4"/>
      <c r="E53" s="4"/>
      <c r="F53" s="4"/>
      <c r="G53" s="4"/>
      <c r="H53" s="4"/>
    </row>
    <row r="54" spans="1:13" s="2" customFormat="1" ht="12.75" x14ac:dyDescent="0.2">
      <c r="A54" s="4"/>
      <c r="B54" s="11" t="s">
        <v>145</v>
      </c>
      <c r="C54" s="11" t="s">
        <v>146</v>
      </c>
      <c r="D54" s="11" t="s">
        <v>146</v>
      </c>
      <c r="E54" s="11" t="s">
        <v>145</v>
      </c>
      <c r="F54" s="11" t="s">
        <v>145</v>
      </c>
      <c r="G54" s="11" t="s">
        <v>148</v>
      </c>
      <c r="H54" s="11" t="s">
        <v>145</v>
      </c>
      <c r="I54" s="11" t="s">
        <v>123</v>
      </c>
      <c r="J54" s="11" t="s">
        <v>136</v>
      </c>
      <c r="K54" s="11" t="s">
        <v>146</v>
      </c>
      <c r="L54" s="11"/>
      <c r="M54" s="12"/>
    </row>
    <row r="55" spans="1:13" s="2" customFormat="1" ht="12.75" x14ac:dyDescent="0.2">
      <c r="A55" s="4" t="s">
        <v>0</v>
      </c>
      <c r="B55" s="13" t="s">
        <v>133</v>
      </c>
      <c r="C55" s="13" t="s">
        <v>147</v>
      </c>
      <c r="D55" s="13" t="s">
        <v>147</v>
      </c>
      <c r="E55" s="13" t="s">
        <v>133</v>
      </c>
      <c r="F55" s="13" t="s">
        <v>133</v>
      </c>
      <c r="G55" s="13" t="s">
        <v>48</v>
      </c>
      <c r="H55" s="13" t="s">
        <v>133</v>
      </c>
      <c r="I55" s="13" t="s">
        <v>149</v>
      </c>
      <c r="J55" s="13" t="s">
        <v>150</v>
      </c>
      <c r="K55" s="13" t="s">
        <v>147</v>
      </c>
      <c r="L55" s="13" t="s">
        <v>1</v>
      </c>
      <c r="M55" s="14" t="s">
        <v>2</v>
      </c>
    </row>
    <row r="56" spans="1:13" s="2" customFormat="1" ht="12.75" x14ac:dyDescent="0.2">
      <c r="A56" s="4"/>
      <c r="B56" s="7" t="s">
        <v>132</v>
      </c>
      <c r="C56" s="7" t="s">
        <v>127</v>
      </c>
      <c r="D56" s="7" t="s">
        <v>129</v>
      </c>
      <c r="E56" s="7" t="s">
        <v>130</v>
      </c>
      <c r="F56" s="7" t="s">
        <v>128</v>
      </c>
      <c r="G56" s="7" t="s">
        <v>140</v>
      </c>
      <c r="H56" s="7" t="s">
        <v>137</v>
      </c>
      <c r="I56" s="7" t="s">
        <v>138</v>
      </c>
      <c r="J56" s="7" t="s">
        <v>131</v>
      </c>
      <c r="K56" s="7" t="s">
        <v>139</v>
      </c>
      <c r="L56" s="13"/>
      <c r="M56" s="7"/>
    </row>
    <row r="57" spans="1:13" customFormat="1" ht="12.75" x14ac:dyDescent="0.2">
      <c r="A57" s="1" t="s">
        <v>30</v>
      </c>
      <c r="B57" s="20">
        <v>31575</v>
      </c>
      <c r="C57" s="20">
        <v>26517</v>
      </c>
      <c r="D57" s="20">
        <v>4439</v>
      </c>
      <c r="E57" s="20">
        <v>1439</v>
      </c>
      <c r="F57" s="20">
        <v>1067</v>
      </c>
      <c r="G57" s="20">
        <v>1536</v>
      </c>
      <c r="H57" s="20">
        <v>1157</v>
      </c>
      <c r="I57" s="20">
        <v>137</v>
      </c>
      <c r="J57" s="20">
        <v>195</v>
      </c>
      <c r="K57" s="20">
        <v>872</v>
      </c>
      <c r="L57" s="20">
        <f>1168+253+25</f>
        <v>1446</v>
      </c>
      <c r="M57" s="4">
        <f>SUM(B57:L57)</f>
        <v>70380</v>
      </c>
    </row>
    <row r="58" spans="1:13" s="2" customFormat="1" ht="12.75" x14ac:dyDescent="0.2">
      <c r="A58" s="4"/>
    </row>
    <row r="59" spans="1:13" s="2" customFormat="1" ht="12.75" x14ac:dyDescent="0.2">
      <c r="A59" s="3" t="s">
        <v>3</v>
      </c>
      <c r="B59" s="3">
        <f>+B57+E57+F57+H57</f>
        <v>35238</v>
      </c>
      <c r="C59" s="3">
        <f>+C57+D57+K57</f>
        <v>31828</v>
      </c>
      <c r="G59" s="3">
        <f>+G57</f>
        <v>1536</v>
      </c>
      <c r="I59" s="3">
        <f>+I57</f>
        <v>137</v>
      </c>
      <c r="J59" s="3">
        <f>+J57</f>
        <v>195</v>
      </c>
    </row>
    <row r="60" spans="1:13" s="2" customFormat="1" ht="12.75" x14ac:dyDescent="0.2"/>
    <row r="61" spans="1:13" s="2" customFormat="1" ht="12.75" x14ac:dyDescent="0.2">
      <c r="A61" s="4" t="s">
        <v>58</v>
      </c>
      <c r="B61" s="4"/>
      <c r="C61" s="4"/>
      <c r="D61" s="4"/>
      <c r="E61" s="4"/>
    </row>
    <row r="62" spans="1:13" s="2" customFormat="1" ht="12.75" x14ac:dyDescent="0.2">
      <c r="B62" s="4"/>
      <c r="C62" s="4"/>
      <c r="D62" s="4"/>
      <c r="E62" s="4"/>
    </row>
    <row r="63" spans="1:13" s="2" customFormat="1" ht="12.75" x14ac:dyDescent="0.2">
      <c r="A63" s="4"/>
      <c r="B63" s="11" t="s">
        <v>145</v>
      </c>
      <c r="C63" s="11" t="s">
        <v>146</v>
      </c>
      <c r="D63" s="11" t="s">
        <v>146</v>
      </c>
      <c r="E63" s="11" t="s">
        <v>145</v>
      </c>
      <c r="F63" s="11" t="s">
        <v>145</v>
      </c>
      <c r="G63" s="11" t="s">
        <v>148</v>
      </c>
      <c r="H63" s="11" t="s">
        <v>145</v>
      </c>
      <c r="I63" s="11" t="s">
        <v>123</v>
      </c>
      <c r="J63" s="11" t="s">
        <v>136</v>
      </c>
      <c r="K63" s="11" t="s">
        <v>146</v>
      </c>
      <c r="L63" s="11"/>
      <c r="M63" s="12"/>
    </row>
    <row r="64" spans="1:13" s="2" customFormat="1" ht="12.75" x14ac:dyDescent="0.2">
      <c r="A64" s="4" t="s">
        <v>0</v>
      </c>
      <c r="B64" s="13" t="s">
        <v>133</v>
      </c>
      <c r="C64" s="13" t="s">
        <v>147</v>
      </c>
      <c r="D64" s="13" t="s">
        <v>147</v>
      </c>
      <c r="E64" s="13" t="s">
        <v>133</v>
      </c>
      <c r="F64" s="13" t="s">
        <v>133</v>
      </c>
      <c r="G64" s="13" t="s">
        <v>48</v>
      </c>
      <c r="H64" s="13" t="s">
        <v>133</v>
      </c>
      <c r="I64" s="13" t="s">
        <v>149</v>
      </c>
      <c r="J64" s="13" t="s">
        <v>150</v>
      </c>
      <c r="K64" s="13" t="s">
        <v>147</v>
      </c>
      <c r="L64" s="13" t="s">
        <v>1</v>
      </c>
      <c r="M64" s="14" t="s">
        <v>2</v>
      </c>
    </row>
    <row r="65" spans="1:13" s="2" customFormat="1" ht="12.75" x14ac:dyDescent="0.2">
      <c r="A65" s="4"/>
      <c r="B65" s="7" t="s">
        <v>132</v>
      </c>
      <c r="C65" s="7" t="s">
        <v>127</v>
      </c>
      <c r="D65" s="7" t="s">
        <v>129</v>
      </c>
      <c r="E65" s="7" t="s">
        <v>130</v>
      </c>
      <c r="F65" s="7" t="s">
        <v>128</v>
      </c>
      <c r="G65" s="7" t="s">
        <v>140</v>
      </c>
      <c r="H65" s="7" t="s">
        <v>137</v>
      </c>
      <c r="I65" s="7" t="s">
        <v>138</v>
      </c>
      <c r="J65" s="7" t="s">
        <v>131</v>
      </c>
      <c r="K65" s="7" t="s">
        <v>139</v>
      </c>
      <c r="L65" s="13"/>
      <c r="M65" s="7"/>
    </row>
    <row r="66" spans="1:13" customFormat="1" ht="12.75" x14ac:dyDescent="0.2">
      <c r="A66" s="1" t="s">
        <v>30</v>
      </c>
      <c r="B66" s="20">
        <v>36285</v>
      </c>
      <c r="C66" s="20">
        <v>25526</v>
      </c>
      <c r="D66" s="20">
        <v>3731</v>
      </c>
      <c r="E66" s="20">
        <v>1756</v>
      </c>
      <c r="F66" s="20">
        <v>1152</v>
      </c>
      <c r="G66" s="20">
        <v>1815</v>
      </c>
      <c r="H66" s="20">
        <v>1481</v>
      </c>
      <c r="I66" s="20">
        <v>217</v>
      </c>
      <c r="J66" s="20">
        <v>167</v>
      </c>
      <c r="K66" s="20">
        <v>640</v>
      </c>
      <c r="L66" s="20">
        <f>1547+223+45</f>
        <v>1815</v>
      </c>
      <c r="M66" s="4">
        <f>SUM(B66:L66)</f>
        <v>74585</v>
      </c>
    </row>
    <row r="67" spans="1:13" s="2" customFormat="1" ht="12.75" x14ac:dyDescent="0.2">
      <c r="A67" s="4"/>
    </row>
    <row r="68" spans="1:13" s="2" customFormat="1" ht="12.75" x14ac:dyDescent="0.2">
      <c r="A68" s="3" t="s">
        <v>3</v>
      </c>
      <c r="B68" s="3">
        <f>+B66+E66+F66+H66</f>
        <v>40674</v>
      </c>
      <c r="C68" s="3">
        <f>+C66+D66+K66</f>
        <v>29897</v>
      </c>
      <c r="G68" s="3">
        <f>+G66</f>
        <v>1815</v>
      </c>
      <c r="I68" s="3">
        <f>+I66</f>
        <v>217</v>
      </c>
      <c r="J68" s="3">
        <f>+J66</f>
        <v>167</v>
      </c>
    </row>
    <row r="69" spans="1:13" s="2" customFormat="1" ht="12.75" x14ac:dyDescent="0.2"/>
    <row r="70" spans="1:13" s="2" customFormat="1" ht="12.75" x14ac:dyDescent="0.2">
      <c r="A70" s="4" t="s">
        <v>59</v>
      </c>
      <c r="B70" s="4"/>
      <c r="C70" s="4"/>
      <c r="D70" s="4"/>
      <c r="E70" s="4"/>
      <c r="F70" s="4"/>
    </row>
    <row r="71" spans="1:13" s="2" customFormat="1" ht="12.75" x14ac:dyDescent="0.2">
      <c r="B71" s="4"/>
      <c r="C71" s="4"/>
      <c r="D71" s="4"/>
      <c r="E71" s="4"/>
      <c r="F71" s="4"/>
    </row>
    <row r="72" spans="1:13" s="2" customFormat="1" ht="12.75" x14ac:dyDescent="0.2">
      <c r="A72" s="4"/>
      <c r="B72" s="11" t="s">
        <v>145</v>
      </c>
      <c r="C72" s="11" t="s">
        <v>146</v>
      </c>
      <c r="D72" s="11" t="s">
        <v>146</v>
      </c>
      <c r="E72" s="11" t="s">
        <v>145</v>
      </c>
      <c r="F72" s="11" t="s">
        <v>145</v>
      </c>
      <c r="G72" s="11" t="s">
        <v>148</v>
      </c>
      <c r="H72" s="11" t="s">
        <v>145</v>
      </c>
      <c r="I72" s="11" t="s">
        <v>123</v>
      </c>
      <c r="J72" s="11" t="s">
        <v>136</v>
      </c>
      <c r="K72" s="11" t="s">
        <v>146</v>
      </c>
      <c r="L72" s="11"/>
      <c r="M72" s="12"/>
    </row>
    <row r="73" spans="1:13" s="2" customFormat="1" ht="12.75" x14ac:dyDescent="0.2">
      <c r="A73" s="4" t="s">
        <v>0</v>
      </c>
      <c r="B73" s="13" t="s">
        <v>133</v>
      </c>
      <c r="C73" s="13" t="s">
        <v>147</v>
      </c>
      <c r="D73" s="13" t="s">
        <v>147</v>
      </c>
      <c r="E73" s="13" t="s">
        <v>133</v>
      </c>
      <c r="F73" s="13" t="s">
        <v>133</v>
      </c>
      <c r="G73" s="13" t="s">
        <v>48</v>
      </c>
      <c r="H73" s="13" t="s">
        <v>133</v>
      </c>
      <c r="I73" s="13" t="s">
        <v>149</v>
      </c>
      <c r="J73" s="13" t="s">
        <v>150</v>
      </c>
      <c r="K73" s="13" t="s">
        <v>147</v>
      </c>
      <c r="L73" s="13" t="s">
        <v>1</v>
      </c>
      <c r="M73" s="14" t="s">
        <v>2</v>
      </c>
    </row>
    <row r="74" spans="1:13" s="2" customFormat="1" ht="12.75" x14ac:dyDescent="0.2">
      <c r="A74" s="4"/>
      <c r="B74" s="7" t="s">
        <v>132</v>
      </c>
      <c r="C74" s="7" t="s">
        <v>127</v>
      </c>
      <c r="D74" s="7" t="s">
        <v>129</v>
      </c>
      <c r="E74" s="7" t="s">
        <v>130</v>
      </c>
      <c r="F74" s="7" t="s">
        <v>128</v>
      </c>
      <c r="G74" s="7" t="s">
        <v>140</v>
      </c>
      <c r="H74" s="7" t="s">
        <v>137</v>
      </c>
      <c r="I74" s="7" t="s">
        <v>138</v>
      </c>
      <c r="J74" s="7" t="s">
        <v>131</v>
      </c>
      <c r="K74" s="7" t="s">
        <v>139</v>
      </c>
      <c r="L74" s="13"/>
      <c r="M74" s="7"/>
    </row>
    <row r="75" spans="1:13" customFormat="1" ht="12.75" x14ac:dyDescent="0.2">
      <c r="A75" s="1" t="s">
        <v>30</v>
      </c>
      <c r="B75" s="20">
        <v>26803</v>
      </c>
      <c r="C75" s="20">
        <v>22700</v>
      </c>
      <c r="D75" s="20">
        <v>3714</v>
      </c>
      <c r="E75" s="20">
        <v>1318</v>
      </c>
      <c r="F75" s="20">
        <v>946</v>
      </c>
      <c r="G75" s="20">
        <v>1468</v>
      </c>
      <c r="H75" s="20">
        <v>1084</v>
      </c>
      <c r="I75" s="20">
        <v>104</v>
      </c>
      <c r="J75" s="20">
        <v>151</v>
      </c>
      <c r="K75" s="20">
        <v>752</v>
      </c>
      <c r="L75" s="20">
        <f>1056+222+31</f>
        <v>1309</v>
      </c>
      <c r="M75" s="4">
        <f>SUM(B75:L75)</f>
        <v>60349</v>
      </c>
    </row>
    <row r="76" spans="1:13" s="2" customFormat="1" ht="13.5" thickBot="1" x14ac:dyDescent="0.25">
      <c r="A76" s="4" t="s">
        <v>4</v>
      </c>
      <c r="B76" s="5">
        <v>6653</v>
      </c>
      <c r="C76" s="5">
        <v>4105</v>
      </c>
      <c r="D76" s="5">
        <v>917</v>
      </c>
      <c r="E76" s="5">
        <v>267</v>
      </c>
      <c r="F76" s="5">
        <v>210</v>
      </c>
      <c r="G76" s="5">
        <v>313</v>
      </c>
      <c r="H76" s="5">
        <v>224</v>
      </c>
      <c r="I76" s="5">
        <v>21</v>
      </c>
      <c r="J76" s="5">
        <v>64</v>
      </c>
      <c r="K76" s="5">
        <v>206</v>
      </c>
      <c r="L76" s="5">
        <v>580</v>
      </c>
      <c r="M76" s="6">
        <f>SUM(B76:L76)</f>
        <v>13560</v>
      </c>
    </row>
    <row r="77" spans="1:13" s="2" customFormat="1" ht="12.75" x14ac:dyDescent="0.2">
      <c r="A77" s="15" t="s">
        <v>2</v>
      </c>
      <c r="B77" s="4">
        <f t="shared" ref="B77:M77" si="1">SUM(B75:B76)</f>
        <v>33456</v>
      </c>
      <c r="C77" s="4">
        <f t="shared" si="1"/>
        <v>26805</v>
      </c>
      <c r="D77" s="4">
        <f t="shared" si="1"/>
        <v>4631</v>
      </c>
      <c r="E77" s="4">
        <f t="shared" si="1"/>
        <v>1585</v>
      </c>
      <c r="F77" s="4">
        <f t="shared" si="1"/>
        <v>1156</v>
      </c>
      <c r="G77" s="4">
        <f t="shared" si="1"/>
        <v>1781</v>
      </c>
      <c r="H77" s="4">
        <f t="shared" si="1"/>
        <v>1308</v>
      </c>
      <c r="I77" s="4">
        <f t="shared" si="1"/>
        <v>125</v>
      </c>
      <c r="J77" s="4">
        <f t="shared" si="1"/>
        <v>215</v>
      </c>
      <c r="K77" s="4">
        <f t="shared" si="1"/>
        <v>958</v>
      </c>
      <c r="L77" s="4">
        <f t="shared" si="1"/>
        <v>1889</v>
      </c>
      <c r="M77" s="4">
        <f t="shared" si="1"/>
        <v>73909</v>
      </c>
    </row>
    <row r="78" spans="1:13" s="2" customFormat="1" ht="12.75" x14ac:dyDescent="0.2">
      <c r="A78" s="4"/>
    </row>
    <row r="79" spans="1:13" s="2" customFormat="1" ht="12.75" x14ac:dyDescent="0.2">
      <c r="A79" s="3" t="s">
        <v>3</v>
      </c>
      <c r="B79" s="3">
        <f>+B77+E77+F77+H77</f>
        <v>37505</v>
      </c>
      <c r="C79" s="3">
        <f>+C77+D77+K77</f>
        <v>32394</v>
      </c>
      <c r="G79" s="3">
        <f>+G77</f>
        <v>1781</v>
      </c>
      <c r="I79" s="3">
        <f>+I77</f>
        <v>125</v>
      </c>
      <c r="J79" s="3">
        <f>+J77</f>
        <v>215</v>
      </c>
    </row>
    <row r="80" spans="1:13" s="2" customFormat="1" ht="12.75" x14ac:dyDescent="0.2"/>
    <row r="81" spans="1:13" s="2" customFormat="1" ht="12.75" x14ac:dyDescent="0.2">
      <c r="A81" s="4" t="s">
        <v>60</v>
      </c>
      <c r="B81" s="4"/>
      <c r="C81" s="4"/>
      <c r="D81" s="4"/>
      <c r="E81" s="4"/>
    </row>
    <row r="82" spans="1:13" s="2" customFormat="1" ht="12.75" x14ac:dyDescent="0.2">
      <c r="B82" s="4"/>
      <c r="C82" s="4"/>
      <c r="D82" s="4"/>
      <c r="E82" s="4"/>
    </row>
    <row r="83" spans="1:13" s="2" customFormat="1" ht="12.75" x14ac:dyDescent="0.2">
      <c r="A83" s="4"/>
      <c r="B83" s="11" t="s">
        <v>145</v>
      </c>
      <c r="C83" s="11" t="s">
        <v>146</v>
      </c>
      <c r="D83" s="11" t="s">
        <v>146</v>
      </c>
      <c r="E83" s="11" t="s">
        <v>145</v>
      </c>
      <c r="F83" s="11" t="s">
        <v>145</v>
      </c>
      <c r="G83" s="11" t="s">
        <v>148</v>
      </c>
      <c r="H83" s="11" t="s">
        <v>145</v>
      </c>
      <c r="I83" s="11" t="s">
        <v>123</v>
      </c>
      <c r="J83" s="11" t="s">
        <v>136</v>
      </c>
      <c r="K83" s="11" t="s">
        <v>146</v>
      </c>
      <c r="L83" s="11"/>
      <c r="M83" s="12"/>
    </row>
    <row r="84" spans="1:13" s="2" customFormat="1" ht="12.75" x14ac:dyDescent="0.2">
      <c r="A84" s="4" t="s">
        <v>0</v>
      </c>
      <c r="B84" s="13" t="s">
        <v>133</v>
      </c>
      <c r="C84" s="13" t="s">
        <v>147</v>
      </c>
      <c r="D84" s="13" t="s">
        <v>147</v>
      </c>
      <c r="E84" s="13" t="s">
        <v>133</v>
      </c>
      <c r="F84" s="13" t="s">
        <v>133</v>
      </c>
      <c r="G84" s="13" t="s">
        <v>48</v>
      </c>
      <c r="H84" s="13" t="s">
        <v>133</v>
      </c>
      <c r="I84" s="13" t="s">
        <v>149</v>
      </c>
      <c r="J84" s="13" t="s">
        <v>150</v>
      </c>
      <c r="K84" s="13" t="s">
        <v>147</v>
      </c>
      <c r="L84" s="13" t="s">
        <v>1</v>
      </c>
      <c r="M84" s="14" t="s">
        <v>2</v>
      </c>
    </row>
    <row r="85" spans="1:13" s="2" customFormat="1" ht="12.75" x14ac:dyDescent="0.2">
      <c r="A85" s="4"/>
      <c r="B85" s="7" t="s">
        <v>132</v>
      </c>
      <c r="C85" s="7" t="s">
        <v>127</v>
      </c>
      <c r="D85" s="7" t="s">
        <v>129</v>
      </c>
      <c r="E85" s="7" t="s">
        <v>130</v>
      </c>
      <c r="F85" s="7" t="s">
        <v>128</v>
      </c>
      <c r="G85" s="7" t="s">
        <v>140</v>
      </c>
      <c r="H85" s="7" t="s">
        <v>137</v>
      </c>
      <c r="I85" s="7" t="s">
        <v>138</v>
      </c>
      <c r="J85" s="7" t="s">
        <v>131</v>
      </c>
      <c r="K85" s="7" t="s">
        <v>139</v>
      </c>
      <c r="L85" s="13"/>
      <c r="M85" s="7"/>
    </row>
    <row r="86" spans="1:13" customFormat="1" ht="12.75" x14ac:dyDescent="0.2">
      <c r="A86" s="1" t="s">
        <v>30</v>
      </c>
      <c r="B86" s="20">
        <v>37164</v>
      </c>
      <c r="C86" s="20">
        <v>29008</v>
      </c>
      <c r="D86" s="20">
        <v>3993</v>
      </c>
      <c r="E86" s="20">
        <v>1577</v>
      </c>
      <c r="F86" s="20">
        <v>1176</v>
      </c>
      <c r="G86" s="20">
        <v>1999</v>
      </c>
      <c r="H86" s="20">
        <v>1580</v>
      </c>
      <c r="I86" s="20">
        <v>135</v>
      </c>
      <c r="J86" s="20">
        <v>181</v>
      </c>
      <c r="K86" s="20">
        <v>867</v>
      </c>
      <c r="L86" s="20">
        <f>1574+258+30</f>
        <v>1862</v>
      </c>
      <c r="M86" s="4">
        <f>SUM(B86:L86)</f>
        <v>79542</v>
      </c>
    </row>
    <row r="87" spans="1:13" s="2" customFormat="1" ht="12.75" x14ac:dyDescent="0.2">
      <c r="A87" s="4"/>
    </row>
    <row r="88" spans="1:13" s="2" customFormat="1" ht="12.75" x14ac:dyDescent="0.2">
      <c r="A88" s="3" t="s">
        <v>3</v>
      </c>
      <c r="B88" s="3">
        <f>+B86+E86+F86+H86</f>
        <v>41497</v>
      </c>
      <c r="C88" s="3">
        <f>+C86+D86+K86</f>
        <v>33868</v>
      </c>
      <c r="G88" s="3">
        <f>+G86</f>
        <v>1999</v>
      </c>
      <c r="I88" s="3">
        <f>+I86</f>
        <v>135</v>
      </c>
      <c r="J88" s="3">
        <f>+J86</f>
        <v>181</v>
      </c>
    </row>
    <row r="89" spans="1:13" s="2" customFormat="1" ht="12.75" x14ac:dyDescent="0.2"/>
    <row r="90" spans="1:13" s="2" customFormat="1" ht="12.75" x14ac:dyDescent="0.2">
      <c r="A90" s="4" t="s">
        <v>61</v>
      </c>
      <c r="B90" s="4"/>
      <c r="C90" s="4"/>
    </row>
    <row r="91" spans="1:13" s="2" customFormat="1" ht="12.75" x14ac:dyDescent="0.2">
      <c r="B91" s="4"/>
      <c r="C91" s="4"/>
    </row>
    <row r="92" spans="1:13" s="2" customFormat="1" ht="12.75" x14ac:dyDescent="0.2">
      <c r="A92" s="4"/>
      <c r="B92" s="11" t="s">
        <v>145</v>
      </c>
      <c r="C92" s="11" t="s">
        <v>146</v>
      </c>
      <c r="D92" s="11" t="s">
        <v>146</v>
      </c>
      <c r="E92" s="11" t="s">
        <v>145</v>
      </c>
      <c r="F92" s="11" t="s">
        <v>145</v>
      </c>
      <c r="G92" s="11" t="s">
        <v>148</v>
      </c>
      <c r="H92" s="11" t="s">
        <v>145</v>
      </c>
      <c r="I92" s="11" t="s">
        <v>123</v>
      </c>
      <c r="J92" s="11" t="s">
        <v>136</v>
      </c>
      <c r="K92" s="11" t="s">
        <v>146</v>
      </c>
      <c r="L92" s="11"/>
      <c r="M92" s="12"/>
    </row>
    <row r="93" spans="1:13" s="2" customFormat="1" ht="12.75" x14ac:dyDescent="0.2">
      <c r="A93" s="4" t="s">
        <v>0</v>
      </c>
      <c r="B93" s="13" t="s">
        <v>133</v>
      </c>
      <c r="C93" s="13" t="s">
        <v>147</v>
      </c>
      <c r="D93" s="13" t="s">
        <v>147</v>
      </c>
      <c r="E93" s="13" t="s">
        <v>133</v>
      </c>
      <c r="F93" s="13" t="s">
        <v>133</v>
      </c>
      <c r="G93" s="13" t="s">
        <v>48</v>
      </c>
      <c r="H93" s="13" t="s">
        <v>133</v>
      </c>
      <c r="I93" s="13" t="s">
        <v>149</v>
      </c>
      <c r="J93" s="13" t="s">
        <v>150</v>
      </c>
      <c r="K93" s="13" t="s">
        <v>147</v>
      </c>
      <c r="L93" s="13" t="s">
        <v>1</v>
      </c>
      <c r="M93" s="14" t="s">
        <v>2</v>
      </c>
    </row>
    <row r="94" spans="1:13" s="2" customFormat="1" ht="12.75" x14ac:dyDescent="0.2">
      <c r="A94" s="4"/>
      <c r="B94" s="7" t="s">
        <v>132</v>
      </c>
      <c r="C94" s="7" t="s">
        <v>127</v>
      </c>
      <c r="D94" s="7" t="s">
        <v>129</v>
      </c>
      <c r="E94" s="7" t="s">
        <v>130</v>
      </c>
      <c r="F94" s="7" t="s">
        <v>128</v>
      </c>
      <c r="G94" s="7" t="s">
        <v>140</v>
      </c>
      <c r="H94" s="7" t="s">
        <v>137</v>
      </c>
      <c r="I94" s="7" t="s">
        <v>138</v>
      </c>
      <c r="J94" s="7" t="s">
        <v>131</v>
      </c>
      <c r="K94" s="7" t="s">
        <v>139</v>
      </c>
      <c r="L94" s="13"/>
      <c r="M94" s="7"/>
    </row>
    <row r="95" spans="1:13" s="2" customFormat="1" ht="12.75" x14ac:dyDescent="0.2">
      <c r="A95" s="4" t="s">
        <v>31</v>
      </c>
      <c r="B95" s="20">
        <v>28400</v>
      </c>
      <c r="C95" s="20">
        <v>2034</v>
      </c>
      <c r="D95" s="20">
        <v>417</v>
      </c>
      <c r="E95" s="20">
        <v>866</v>
      </c>
      <c r="F95" s="20">
        <v>239</v>
      </c>
      <c r="G95" s="20">
        <v>481</v>
      </c>
      <c r="H95" s="20">
        <v>120</v>
      </c>
      <c r="I95" s="20">
        <v>59</v>
      </c>
      <c r="J95" s="20">
        <v>43</v>
      </c>
      <c r="K95" s="20">
        <v>50</v>
      </c>
      <c r="L95" s="20">
        <v>515</v>
      </c>
      <c r="M95" s="4">
        <f>SUM(B95:L95)</f>
        <v>33224</v>
      </c>
    </row>
    <row r="96" spans="1:13" s="2" customFormat="1" ht="12.75" x14ac:dyDescent="0.2">
      <c r="A96" s="4"/>
    </row>
    <row r="97" spans="1:13" s="2" customFormat="1" ht="12.75" x14ac:dyDescent="0.2">
      <c r="A97" s="3" t="s">
        <v>3</v>
      </c>
      <c r="B97" s="3">
        <f>+B95+E95+F95+H95</f>
        <v>29625</v>
      </c>
      <c r="C97" s="3">
        <f>+C95+D95+K95</f>
        <v>2501</v>
      </c>
      <c r="G97" s="3">
        <f>+G95</f>
        <v>481</v>
      </c>
      <c r="I97" s="3">
        <f>+I95</f>
        <v>59</v>
      </c>
      <c r="J97" s="3">
        <f>+J95</f>
        <v>43</v>
      </c>
    </row>
    <row r="98" spans="1:13" s="2" customFormat="1" ht="12.75" x14ac:dyDescent="0.2"/>
    <row r="99" spans="1:13" s="2" customFormat="1" ht="12.75" x14ac:dyDescent="0.2">
      <c r="A99" s="4" t="s">
        <v>62</v>
      </c>
      <c r="B99" s="4"/>
      <c r="C99" s="4"/>
      <c r="D99" s="4"/>
      <c r="E99" s="4"/>
      <c r="F99" s="4"/>
    </row>
    <row r="100" spans="1:13" s="2" customFormat="1" ht="12.75" x14ac:dyDescent="0.2">
      <c r="B100" s="4"/>
      <c r="C100" s="4"/>
      <c r="D100" s="4"/>
      <c r="E100" s="4"/>
      <c r="F100" s="4"/>
    </row>
    <row r="101" spans="1:13" s="2" customFormat="1" ht="12.75" x14ac:dyDescent="0.2">
      <c r="A101" s="4"/>
      <c r="B101" s="11" t="s">
        <v>145</v>
      </c>
      <c r="C101" s="11" t="s">
        <v>146</v>
      </c>
      <c r="D101" s="11" t="s">
        <v>146</v>
      </c>
      <c r="E101" s="11" t="s">
        <v>145</v>
      </c>
      <c r="F101" s="11" t="s">
        <v>145</v>
      </c>
      <c r="G101" s="11" t="s">
        <v>148</v>
      </c>
      <c r="H101" s="11" t="s">
        <v>145</v>
      </c>
      <c r="I101" s="11" t="s">
        <v>123</v>
      </c>
      <c r="J101" s="11" t="s">
        <v>136</v>
      </c>
      <c r="K101" s="11" t="s">
        <v>146</v>
      </c>
      <c r="L101" s="11"/>
      <c r="M101" s="12"/>
    </row>
    <row r="102" spans="1:13" s="2" customFormat="1" ht="12.75" x14ac:dyDescent="0.2">
      <c r="A102" s="4" t="s">
        <v>0</v>
      </c>
      <c r="B102" s="13" t="s">
        <v>133</v>
      </c>
      <c r="C102" s="13" t="s">
        <v>147</v>
      </c>
      <c r="D102" s="13" t="s">
        <v>147</v>
      </c>
      <c r="E102" s="13" t="s">
        <v>133</v>
      </c>
      <c r="F102" s="13" t="s">
        <v>133</v>
      </c>
      <c r="G102" s="13" t="s">
        <v>48</v>
      </c>
      <c r="H102" s="13" t="s">
        <v>133</v>
      </c>
      <c r="I102" s="13" t="s">
        <v>149</v>
      </c>
      <c r="J102" s="13" t="s">
        <v>150</v>
      </c>
      <c r="K102" s="13" t="s">
        <v>147</v>
      </c>
      <c r="L102" s="13" t="s">
        <v>1</v>
      </c>
      <c r="M102" s="14" t="s">
        <v>2</v>
      </c>
    </row>
    <row r="103" spans="1:13" s="2" customFormat="1" ht="12.75" x14ac:dyDescent="0.2">
      <c r="A103" s="4"/>
      <c r="B103" s="7" t="s">
        <v>132</v>
      </c>
      <c r="C103" s="7" t="s">
        <v>127</v>
      </c>
      <c r="D103" s="7" t="s">
        <v>129</v>
      </c>
      <c r="E103" s="7" t="s">
        <v>130</v>
      </c>
      <c r="F103" s="7" t="s">
        <v>128</v>
      </c>
      <c r="G103" s="7" t="s">
        <v>140</v>
      </c>
      <c r="H103" s="7" t="s">
        <v>137</v>
      </c>
      <c r="I103" s="7" t="s">
        <v>138</v>
      </c>
      <c r="J103" s="7" t="s">
        <v>131</v>
      </c>
      <c r="K103" s="7" t="s">
        <v>139</v>
      </c>
      <c r="L103" s="13"/>
      <c r="M103" s="7"/>
    </row>
    <row r="104" spans="1:13" s="2" customFormat="1" ht="12.75" x14ac:dyDescent="0.2">
      <c r="A104" s="4" t="s">
        <v>31</v>
      </c>
      <c r="B104" s="20">
        <v>24842</v>
      </c>
      <c r="C104" s="20">
        <v>11881</v>
      </c>
      <c r="D104" s="20">
        <v>2352</v>
      </c>
      <c r="E104" s="20">
        <v>1546</v>
      </c>
      <c r="F104" s="20">
        <v>867</v>
      </c>
      <c r="G104" s="20">
        <v>1481</v>
      </c>
      <c r="H104" s="20">
        <v>580</v>
      </c>
      <c r="I104" s="20">
        <v>107</v>
      </c>
      <c r="J104" s="20">
        <v>178</v>
      </c>
      <c r="K104" s="20">
        <v>178</v>
      </c>
      <c r="L104" s="20">
        <v>803</v>
      </c>
      <c r="M104" s="4">
        <f>SUM(B104:L104)</f>
        <v>44815</v>
      </c>
    </row>
    <row r="105" spans="1:13" s="2" customFormat="1" ht="12.75" x14ac:dyDescent="0.2">
      <c r="A105" s="4"/>
    </row>
    <row r="106" spans="1:13" s="2" customFormat="1" ht="12.75" x14ac:dyDescent="0.2">
      <c r="A106" s="3" t="s">
        <v>3</v>
      </c>
      <c r="B106" s="3">
        <f>+B104+E104+F104+H104</f>
        <v>27835</v>
      </c>
      <c r="C106" s="3">
        <f>+C104+D104+K104</f>
        <v>14411</v>
      </c>
      <c r="G106" s="3">
        <f>+G104</f>
        <v>1481</v>
      </c>
      <c r="I106" s="3">
        <f>+I104</f>
        <v>107</v>
      </c>
      <c r="J106" s="3">
        <f>+J104</f>
        <v>178</v>
      </c>
    </row>
    <row r="107" spans="1:13" s="2" customFormat="1" ht="12.75" x14ac:dyDescent="0.2"/>
    <row r="108" spans="1:13" s="2" customFormat="1" ht="12.75" x14ac:dyDescent="0.2">
      <c r="A108" s="4" t="s">
        <v>63</v>
      </c>
      <c r="B108" s="4"/>
      <c r="C108" s="4"/>
      <c r="D108" s="4"/>
      <c r="E108" s="4"/>
    </row>
    <row r="109" spans="1:13" s="2" customFormat="1" ht="12.75" x14ac:dyDescent="0.2">
      <c r="B109" s="4"/>
      <c r="C109" s="4"/>
      <c r="D109" s="4"/>
      <c r="E109" s="4"/>
    </row>
    <row r="110" spans="1:13" s="2" customFormat="1" ht="12.75" x14ac:dyDescent="0.2">
      <c r="A110" s="4"/>
      <c r="B110" s="11" t="s">
        <v>145</v>
      </c>
      <c r="C110" s="11" t="s">
        <v>146</v>
      </c>
      <c r="D110" s="11" t="s">
        <v>146</v>
      </c>
      <c r="E110" s="11" t="s">
        <v>145</v>
      </c>
      <c r="F110" s="11" t="s">
        <v>145</v>
      </c>
      <c r="G110" s="11" t="s">
        <v>148</v>
      </c>
      <c r="H110" s="11" t="s">
        <v>145</v>
      </c>
      <c r="I110" s="11" t="s">
        <v>123</v>
      </c>
      <c r="J110" s="11" t="s">
        <v>136</v>
      </c>
      <c r="K110" s="11" t="s">
        <v>146</v>
      </c>
      <c r="L110" s="11"/>
      <c r="M110" s="12"/>
    </row>
    <row r="111" spans="1:13" s="2" customFormat="1" ht="12.75" x14ac:dyDescent="0.2">
      <c r="A111" s="4" t="s">
        <v>0</v>
      </c>
      <c r="B111" s="13" t="s">
        <v>133</v>
      </c>
      <c r="C111" s="13" t="s">
        <v>147</v>
      </c>
      <c r="D111" s="13" t="s">
        <v>147</v>
      </c>
      <c r="E111" s="13" t="s">
        <v>133</v>
      </c>
      <c r="F111" s="13" t="s">
        <v>133</v>
      </c>
      <c r="G111" s="13" t="s">
        <v>48</v>
      </c>
      <c r="H111" s="13" t="s">
        <v>133</v>
      </c>
      <c r="I111" s="13" t="s">
        <v>149</v>
      </c>
      <c r="J111" s="13" t="s">
        <v>150</v>
      </c>
      <c r="K111" s="13" t="s">
        <v>147</v>
      </c>
      <c r="L111" s="13" t="s">
        <v>1</v>
      </c>
      <c r="M111" s="14" t="s">
        <v>2</v>
      </c>
    </row>
    <row r="112" spans="1:13" s="2" customFormat="1" ht="12.75" x14ac:dyDescent="0.2">
      <c r="A112" s="4"/>
      <c r="B112" s="7" t="s">
        <v>132</v>
      </c>
      <c r="C112" s="7" t="s">
        <v>127</v>
      </c>
      <c r="D112" s="7" t="s">
        <v>129</v>
      </c>
      <c r="E112" s="7" t="s">
        <v>130</v>
      </c>
      <c r="F112" s="7" t="s">
        <v>128</v>
      </c>
      <c r="G112" s="7" t="s">
        <v>140</v>
      </c>
      <c r="H112" s="7" t="s">
        <v>137</v>
      </c>
      <c r="I112" s="7" t="s">
        <v>138</v>
      </c>
      <c r="J112" s="7" t="s">
        <v>131</v>
      </c>
      <c r="K112" s="7" t="s">
        <v>139</v>
      </c>
      <c r="L112" s="13"/>
      <c r="M112" s="7"/>
    </row>
    <row r="113" spans="1:13" s="2" customFormat="1" ht="12.75" x14ac:dyDescent="0.2">
      <c r="A113" s="4" t="s">
        <v>31</v>
      </c>
      <c r="B113" s="20">
        <v>20364</v>
      </c>
      <c r="C113" s="20">
        <v>4543</v>
      </c>
      <c r="D113" s="20">
        <v>775</v>
      </c>
      <c r="E113" s="20">
        <v>2146</v>
      </c>
      <c r="F113" s="20">
        <v>474</v>
      </c>
      <c r="G113" s="20">
        <v>2382</v>
      </c>
      <c r="H113" s="20">
        <v>529</v>
      </c>
      <c r="I113" s="20">
        <v>30</v>
      </c>
      <c r="J113" s="20">
        <v>214</v>
      </c>
      <c r="K113" s="20">
        <v>79</v>
      </c>
      <c r="L113" s="20">
        <v>589</v>
      </c>
      <c r="M113" s="4">
        <f>SUM(B113:L113)</f>
        <v>32125</v>
      </c>
    </row>
    <row r="114" spans="1:13" s="2" customFormat="1" ht="12.75" x14ac:dyDescent="0.2">
      <c r="A114" s="4"/>
    </row>
    <row r="115" spans="1:13" s="2" customFormat="1" ht="12.75" x14ac:dyDescent="0.2">
      <c r="A115" s="3" t="s">
        <v>3</v>
      </c>
      <c r="B115" s="3">
        <f>+B113+E113+F113+H113</f>
        <v>23513</v>
      </c>
      <c r="C115" s="3">
        <f>+C113+D113+K113</f>
        <v>5397</v>
      </c>
      <c r="G115" s="3">
        <f>+G113</f>
        <v>2382</v>
      </c>
      <c r="I115" s="3">
        <f>+I113</f>
        <v>30</v>
      </c>
      <c r="J115" s="3">
        <f>+J113</f>
        <v>214</v>
      </c>
    </row>
    <row r="116" spans="1:13" s="2" customFormat="1" ht="12.75" x14ac:dyDescent="0.2"/>
    <row r="117" spans="1:13" s="2" customFormat="1" ht="12.75" x14ac:dyDescent="0.2">
      <c r="A117" s="4" t="s">
        <v>64</v>
      </c>
      <c r="B117" s="4"/>
      <c r="C117" s="4"/>
    </row>
    <row r="118" spans="1:13" s="2" customFormat="1" ht="12.75" x14ac:dyDescent="0.2">
      <c r="B118" s="4"/>
      <c r="C118" s="4"/>
    </row>
    <row r="119" spans="1:13" s="2" customFormat="1" ht="12.75" x14ac:dyDescent="0.2">
      <c r="A119" s="4"/>
      <c r="B119" s="11" t="s">
        <v>145</v>
      </c>
      <c r="C119" s="11" t="s">
        <v>146</v>
      </c>
      <c r="D119" s="11" t="s">
        <v>146</v>
      </c>
      <c r="E119" s="11" t="s">
        <v>145</v>
      </c>
      <c r="F119" s="11" t="s">
        <v>145</v>
      </c>
      <c r="G119" s="11" t="s">
        <v>148</v>
      </c>
      <c r="H119" s="11" t="s">
        <v>145</v>
      </c>
      <c r="I119" s="11" t="s">
        <v>123</v>
      </c>
      <c r="J119" s="11" t="s">
        <v>136</v>
      </c>
      <c r="K119" s="11" t="s">
        <v>146</v>
      </c>
      <c r="L119" s="11"/>
      <c r="M119" s="12"/>
    </row>
    <row r="120" spans="1:13" s="2" customFormat="1" ht="12.75" x14ac:dyDescent="0.2">
      <c r="A120" s="4" t="s">
        <v>0</v>
      </c>
      <c r="B120" s="13" t="s">
        <v>133</v>
      </c>
      <c r="C120" s="13" t="s">
        <v>147</v>
      </c>
      <c r="D120" s="13" t="s">
        <v>147</v>
      </c>
      <c r="E120" s="13" t="s">
        <v>133</v>
      </c>
      <c r="F120" s="13" t="s">
        <v>133</v>
      </c>
      <c r="G120" s="13" t="s">
        <v>48</v>
      </c>
      <c r="H120" s="13" t="s">
        <v>133</v>
      </c>
      <c r="I120" s="13" t="s">
        <v>149</v>
      </c>
      <c r="J120" s="13" t="s">
        <v>150</v>
      </c>
      <c r="K120" s="13" t="s">
        <v>147</v>
      </c>
      <c r="L120" s="13" t="s">
        <v>1</v>
      </c>
      <c r="M120" s="14" t="s">
        <v>2</v>
      </c>
    </row>
    <row r="121" spans="1:13" s="2" customFormat="1" ht="12.75" x14ac:dyDescent="0.2">
      <c r="A121" s="4"/>
      <c r="B121" s="7" t="s">
        <v>132</v>
      </c>
      <c r="C121" s="7" t="s">
        <v>127</v>
      </c>
      <c r="D121" s="7" t="s">
        <v>129</v>
      </c>
      <c r="E121" s="7" t="s">
        <v>130</v>
      </c>
      <c r="F121" s="7" t="s">
        <v>128</v>
      </c>
      <c r="G121" s="7" t="s">
        <v>140</v>
      </c>
      <c r="H121" s="7" t="s">
        <v>137</v>
      </c>
      <c r="I121" s="7" t="s">
        <v>138</v>
      </c>
      <c r="J121" s="7" t="s">
        <v>131</v>
      </c>
      <c r="K121" s="7" t="s">
        <v>139</v>
      </c>
      <c r="L121" s="13"/>
      <c r="M121" s="7"/>
    </row>
    <row r="122" spans="1:13" s="2" customFormat="1" ht="12.75" x14ac:dyDescent="0.2">
      <c r="A122" s="4" t="s">
        <v>31</v>
      </c>
      <c r="B122" s="20">
        <v>17515</v>
      </c>
      <c r="C122" s="20">
        <v>3099</v>
      </c>
      <c r="D122" s="20">
        <v>447</v>
      </c>
      <c r="E122" s="20">
        <v>1146</v>
      </c>
      <c r="F122" s="20">
        <v>252</v>
      </c>
      <c r="G122" s="20">
        <v>1045</v>
      </c>
      <c r="H122" s="20">
        <v>219</v>
      </c>
      <c r="I122" s="20">
        <v>44</v>
      </c>
      <c r="J122" s="20">
        <v>76</v>
      </c>
      <c r="K122" s="20">
        <v>42</v>
      </c>
      <c r="L122" s="20">
        <v>380</v>
      </c>
      <c r="M122" s="4">
        <f>SUM(B122:L122)</f>
        <v>24265</v>
      </c>
    </row>
    <row r="123" spans="1:13" s="2" customFormat="1" ht="12.75" x14ac:dyDescent="0.2">
      <c r="A123" s="4"/>
    </row>
    <row r="124" spans="1:13" s="2" customFormat="1" ht="12.75" x14ac:dyDescent="0.2">
      <c r="A124" s="3" t="s">
        <v>3</v>
      </c>
      <c r="B124" s="3">
        <f>+B122+E122+F122+H122</f>
        <v>19132</v>
      </c>
      <c r="C124" s="3">
        <f>+C122+D122+K122</f>
        <v>3588</v>
      </c>
      <c r="G124" s="3">
        <f>+G122</f>
        <v>1045</v>
      </c>
      <c r="I124" s="3">
        <f>+I122</f>
        <v>44</v>
      </c>
      <c r="J124" s="3">
        <f>+J122</f>
        <v>76</v>
      </c>
    </row>
    <row r="125" spans="1:13" s="2" customFormat="1" ht="12.75" x14ac:dyDescent="0.2"/>
    <row r="126" spans="1:13" s="2" customFormat="1" ht="12.75" x14ac:dyDescent="0.2">
      <c r="A126" s="4" t="s">
        <v>65</v>
      </c>
      <c r="B126" s="4"/>
      <c r="C126" s="4"/>
    </row>
    <row r="127" spans="1:13" s="2" customFormat="1" ht="12.75" x14ac:dyDescent="0.2">
      <c r="B127" s="4"/>
      <c r="C127" s="4"/>
    </row>
    <row r="128" spans="1:13" s="2" customFormat="1" ht="12.75" x14ac:dyDescent="0.2">
      <c r="A128" s="4"/>
      <c r="B128" s="11" t="s">
        <v>145</v>
      </c>
      <c r="C128" s="11" t="s">
        <v>146</v>
      </c>
      <c r="D128" s="11" t="s">
        <v>146</v>
      </c>
      <c r="E128" s="11" t="s">
        <v>145</v>
      </c>
      <c r="F128" s="11" t="s">
        <v>145</v>
      </c>
      <c r="G128" s="11" t="s">
        <v>148</v>
      </c>
      <c r="H128" s="11" t="s">
        <v>145</v>
      </c>
      <c r="I128" s="11" t="s">
        <v>123</v>
      </c>
      <c r="J128" s="11" t="s">
        <v>136</v>
      </c>
      <c r="K128" s="11" t="s">
        <v>146</v>
      </c>
      <c r="L128" s="11"/>
      <c r="M128" s="12"/>
    </row>
    <row r="129" spans="1:13" s="2" customFormat="1" ht="12.75" x14ac:dyDescent="0.2">
      <c r="A129" s="4" t="s">
        <v>0</v>
      </c>
      <c r="B129" s="13" t="s">
        <v>133</v>
      </c>
      <c r="C129" s="13" t="s">
        <v>147</v>
      </c>
      <c r="D129" s="13" t="s">
        <v>147</v>
      </c>
      <c r="E129" s="13" t="s">
        <v>133</v>
      </c>
      <c r="F129" s="13" t="s">
        <v>133</v>
      </c>
      <c r="G129" s="13" t="s">
        <v>48</v>
      </c>
      <c r="H129" s="13" t="s">
        <v>133</v>
      </c>
      <c r="I129" s="13" t="s">
        <v>149</v>
      </c>
      <c r="J129" s="13" t="s">
        <v>150</v>
      </c>
      <c r="K129" s="13" t="s">
        <v>147</v>
      </c>
      <c r="L129" s="13" t="s">
        <v>1</v>
      </c>
      <c r="M129" s="14" t="s">
        <v>2</v>
      </c>
    </row>
    <row r="130" spans="1:13" s="2" customFormat="1" ht="12.75" x14ac:dyDescent="0.2">
      <c r="A130" s="4"/>
      <c r="B130" s="7" t="s">
        <v>132</v>
      </c>
      <c r="C130" s="7" t="s">
        <v>127</v>
      </c>
      <c r="D130" s="7" t="s">
        <v>129</v>
      </c>
      <c r="E130" s="7" t="s">
        <v>130</v>
      </c>
      <c r="F130" s="7" t="s">
        <v>128</v>
      </c>
      <c r="G130" s="7" t="s">
        <v>140</v>
      </c>
      <c r="H130" s="7" t="s">
        <v>137</v>
      </c>
      <c r="I130" s="7" t="s">
        <v>138</v>
      </c>
      <c r="J130" s="7" t="s">
        <v>131</v>
      </c>
      <c r="K130" s="7" t="s">
        <v>139</v>
      </c>
      <c r="L130" s="13"/>
      <c r="M130" s="7"/>
    </row>
    <row r="131" spans="1:13" s="2" customFormat="1" ht="12.75" x14ac:dyDescent="0.2">
      <c r="A131" s="4" t="s">
        <v>31</v>
      </c>
      <c r="B131" s="20">
        <v>35385</v>
      </c>
      <c r="C131" s="20">
        <v>2821</v>
      </c>
      <c r="D131" s="20">
        <v>433</v>
      </c>
      <c r="E131" s="20">
        <v>1310</v>
      </c>
      <c r="F131" s="20">
        <v>353</v>
      </c>
      <c r="G131" s="20">
        <v>934</v>
      </c>
      <c r="H131" s="20">
        <v>216</v>
      </c>
      <c r="I131" s="20">
        <v>43</v>
      </c>
      <c r="J131" s="20">
        <v>77</v>
      </c>
      <c r="K131" s="20">
        <v>46</v>
      </c>
      <c r="L131" s="20">
        <v>727</v>
      </c>
      <c r="M131" s="4">
        <f>SUM(B131:L131)</f>
        <v>42345</v>
      </c>
    </row>
    <row r="132" spans="1:13" s="2" customFormat="1" ht="12.75" x14ac:dyDescent="0.2">
      <c r="A132" s="4"/>
    </row>
    <row r="133" spans="1:13" s="2" customFormat="1" ht="12.75" x14ac:dyDescent="0.2">
      <c r="A133" s="3" t="s">
        <v>3</v>
      </c>
      <c r="B133" s="3">
        <f>+B131+E131+F131+H131</f>
        <v>37264</v>
      </c>
      <c r="C133" s="3">
        <f>+C131+D131+K131</f>
        <v>3300</v>
      </c>
      <c r="G133" s="3">
        <f>+G131</f>
        <v>934</v>
      </c>
      <c r="I133" s="3">
        <f>+I131</f>
        <v>43</v>
      </c>
      <c r="J133" s="3">
        <f>+J131</f>
        <v>77</v>
      </c>
    </row>
    <row r="134" spans="1:13" s="2" customFormat="1" ht="12.75" x14ac:dyDescent="0.2"/>
    <row r="135" spans="1:13" s="2" customFormat="1" ht="12.75" x14ac:dyDescent="0.2">
      <c r="A135" s="4" t="s">
        <v>66</v>
      </c>
      <c r="B135" s="4"/>
      <c r="C135" s="4"/>
      <c r="D135" s="4"/>
      <c r="E135" s="4"/>
      <c r="F135" s="4"/>
    </row>
    <row r="136" spans="1:13" s="2" customFormat="1" ht="12.75" x14ac:dyDescent="0.2">
      <c r="B136" s="4"/>
      <c r="C136" s="4"/>
      <c r="D136" s="4"/>
      <c r="E136" s="4"/>
      <c r="F136" s="4"/>
    </row>
    <row r="137" spans="1:13" s="2" customFormat="1" ht="12.75" x14ac:dyDescent="0.2">
      <c r="A137" s="4"/>
      <c r="B137" s="11" t="s">
        <v>145</v>
      </c>
      <c r="C137" s="11" t="s">
        <v>146</v>
      </c>
      <c r="D137" s="11" t="s">
        <v>146</v>
      </c>
      <c r="E137" s="11" t="s">
        <v>145</v>
      </c>
      <c r="F137" s="11" t="s">
        <v>145</v>
      </c>
      <c r="G137" s="11" t="s">
        <v>148</v>
      </c>
      <c r="H137" s="11" t="s">
        <v>145</v>
      </c>
      <c r="I137" s="11" t="s">
        <v>123</v>
      </c>
      <c r="J137" s="11" t="s">
        <v>136</v>
      </c>
      <c r="K137" s="11" t="s">
        <v>146</v>
      </c>
      <c r="L137" s="11"/>
      <c r="M137" s="12"/>
    </row>
    <row r="138" spans="1:13" s="2" customFormat="1" ht="12.75" x14ac:dyDescent="0.2">
      <c r="A138" s="4" t="s">
        <v>0</v>
      </c>
      <c r="B138" s="13" t="s">
        <v>133</v>
      </c>
      <c r="C138" s="13" t="s">
        <v>147</v>
      </c>
      <c r="D138" s="13" t="s">
        <v>147</v>
      </c>
      <c r="E138" s="13" t="s">
        <v>133</v>
      </c>
      <c r="F138" s="13" t="s">
        <v>133</v>
      </c>
      <c r="G138" s="13" t="s">
        <v>48</v>
      </c>
      <c r="H138" s="13" t="s">
        <v>133</v>
      </c>
      <c r="I138" s="13" t="s">
        <v>149</v>
      </c>
      <c r="J138" s="13" t="s">
        <v>150</v>
      </c>
      <c r="K138" s="13" t="s">
        <v>147</v>
      </c>
      <c r="L138" s="13" t="s">
        <v>1</v>
      </c>
      <c r="M138" s="14" t="s">
        <v>2</v>
      </c>
    </row>
    <row r="139" spans="1:13" s="2" customFormat="1" ht="12.75" x14ac:dyDescent="0.2">
      <c r="A139" s="4"/>
      <c r="B139" s="7" t="s">
        <v>132</v>
      </c>
      <c r="C139" s="7" t="s">
        <v>127</v>
      </c>
      <c r="D139" s="7" t="s">
        <v>129</v>
      </c>
      <c r="E139" s="7" t="s">
        <v>130</v>
      </c>
      <c r="F139" s="7" t="s">
        <v>128</v>
      </c>
      <c r="G139" s="7" t="s">
        <v>140</v>
      </c>
      <c r="H139" s="7" t="s">
        <v>137</v>
      </c>
      <c r="I139" s="7" t="s">
        <v>138</v>
      </c>
      <c r="J139" s="7" t="s">
        <v>131</v>
      </c>
      <c r="K139" s="7" t="s">
        <v>139</v>
      </c>
      <c r="L139" s="13"/>
      <c r="M139" s="7"/>
    </row>
    <row r="140" spans="1:13" s="2" customFormat="1" ht="12.75" x14ac:dyDescent="0.2">
      <c r="A140" s="4" t="s">
        <v>31</v>
      </c>
      <c r="B140" s="20">
        <v>19733</v>
      </c>
      <c r="C140" s="20">
        <v>12428</v>
      </c>
      <c r="D140" s="20">
        <v>2832</v>
      </c>
      <c r="E140" s="20">
        <v>1375</v>
      </c>
      <c r="F140" s="20">
        <v>679</v>
      </c>
      <c r="G140" s="20">
        <v>1222</v>
      </c>
      <c r="H140" s="20">
        <v>472</v>
      </c>
      <c r="I140" s="20">
        <v>35</v>
      </c>
      <c r="J140" s="20">
        <v>190</v>
      </c>
      <c r="K140" s="20">
        <v>201</v>
      </c>
      <c r="L140" s="20">
        <v>763</v>
      </c>
      <c r="M140" s="4">
        <f>SUM(B140:L140)</f>
        <v>39930</v>
      </c>
    </row>
    <row r="141" spans="1:13" s="2" customFormat="1" ht="12.75" x14ac:dyDescent="0.2">
      <c r="A141" s="4"/>
    </row>
    <row r="142" spans="1:13" s="2" customFormat="1" ht="12.75" x14ac:dyDescent="0.2">
      <c r="A142" s="3" t="s">
        <v>3</v>
      </c>
      <c r="B142" s="3">
        <f>+B140+E140+F140+H140</f>
        <v>22259</v>
      </c>
      <c r="C142" s="3">
        <f>+C140+D140+K140</f>
        <v>15461</v>
      </c>
      <c r="G142" s="3">
        <f>+G140</f>
        <v>1222</v>
      </c>
      <c r="I142" s="3">
        <f>+I140</f>
        <v>35</v>
      </c>
      <c r="J142" s="3">
        <f>+J140</f>
        <v>190</v>
      </c>
    </row>
    <row r="143" spans="1:13" s="2" customFormat="1" ht="12.75" x14ac:dyDescent="0.2"/>
    <row r="144" spans="1:13" s="2" customFormat="1" ht="12.75" x14ac:dyDescent="0.2">
      <c r="A144" s="4" t="s">
        <v>67</v>
      </c>
      <c r="B144" s="4"/>
      <c r="C144" s="4"/>
      <c r="D144" s="4"/>
      <c r="E144" s="4"/>
    </row>
    <row r="145" spans="1:13" s="2" customFormat="1" ht="12.75" x14ac:dyDescent="0.2">
      <c r="B145" s="4"/>
      <c r="C145" s="4"/>
      <c r="D145" s="4"/>
      <c r="E145" s="4"/>
    </row>
    <row r="146" spans="1:13" s="2" customFormat="1" ht="12.75" x14ac:dyDescent="0.2">
      <c r="A146" s="4"/>
      <c r="B146" s="11" t="s">
        <v>145</v>
      </c>
      <c r="C146" s="11" t="s">
        <v>146</v>
      </c>
      <c r="D146" s="11" t="s">
        <v>146</v>
      </c>
      <c r="E146" s="11" t="s">
        <v>145</v>
      </c>
      <c r="F146" s="11" t="s">
        <v>145</v>
      </c>
      <c r="G146" s="11" t="s">
        <v>148</v>
      </c>
      <c r="H146" s="11" t="s">
        <v>145</v>
      </c>
      <c r="I146" s="11" t="s">
        <v>123</v>
      </c>
      <c r="J146" s="11" t="s">
        <v>136</v>
      </c>
      <c r="K146" s="11" t="s">
        <v>146</v>
      </c>
      <c r="L146" s="11"/>
      <c r="M146" s="12"/>
    </row>
    <row r="147" spans="1:13" s="2" customFormat="1" ht="12.75" x14ac:dyDescent="0.2">
      <c r="A147" s="4" t="s">
        <v>0</v>
      </c>
      <c r="B147" s="13" t="s">
        <v>133</v>
      </c>
      <c r="C147" s="13" t="s">
        <v>147</v>
      </c>
      <c r="D147" s="13" t="s">
        <v>147</v>
      </c>
      <c r="E147" s="13" t="s">
        <v>133</v>
      </c>
      <c r="F147" s="13" t="s">
        <v>133</v>
      </c>
      <c r="G147" s="13" t="s">
        <v>48</v>
      </c>
      <c r="H147" s="13" t="s">
        <v>133</v>
      </c>
      <c r="I147" s="13" t="s">
        <v>149</v>
      </c>
      <c r="J147" s="13" t="s">
        <v>150</v>
      </c>
      <c r="K147" s="13" t="s">
        <v>147</v>
      </c>
      <c r="L147" s="13" t="s">
        <v>1</v>
      </c>
      <c r="M147" s="14" t="s">
        <v>2</v>
      </c>
    </row>
    <row r="148" spans="1:13" s="2" customFormat="1" ht="12.75" x14ac:dyDescent="0.2">
      <c r="A148" s="4"/>
      <c r="B148" s="7" t="s">
        <v>132</v>
      </c>
      <c r="C148" s="7" t="s">
        <v>127</v>
      </c>
      <c r="D148" s="7" t="s">
        <v>129</v>
      </c>
      <c r="E148" s="7" t="s">
        <v>130</v>
      </c>
      <c r="F148" s="7" t="s">
        <v>128</v>
      </c>
      <c r="G148" s="7" t="s">
        <v>140</v>
      </c>
      <c r="H148" s="7" t="s">
        <v>137</v>
      </c>
      <c r="I148" s="7" t="s">
        <v>138</v>
      </c>
      <c r="J148" s="7" t="s">
        <v>131</v>
      </c>
      <c r="K148" s="7" t="s">
        <v>139</v>
      </c>
      <c r="L148" s="13"/>
      <c r="M148" s="7"/>
    </row>
    <row r="149" spans="1:13" s="2" customFormat="1" ht="12.75" x14ac:dyDescent="0.2">
      <c r="A149" s="4" t="s">
        <v>31</v>
      </c>
      <c r="B149" s="20">
        <v>18433</v>
      </c>
      <c r="C149" s="20">
        <v>5154</v>
      </c>
      <c r="D149" s="20">
        <v>719</v>
      </c>
      <c r="E149" s="20">
        <v>989</v>
      </c>
      <c r="F149" s="20">
        <v>413</v>
      </c>
      <c r="G149" s="20">
        <v>852</v>
      </c>
      <c r="H149" s="20">
        <v>279</v>
      </c>
      <c r="I149" s="20">
        <v>50</v>
      </c>
      <c r="J149" s="20">
        <v>108</v>
      </c>
      <c r="K149" s="20">
        <v>69</v>
      </c>
      <c r="L149" s="20">
        <v>950</v>
      </c>
      <c r="M149" s="4">
        <f>SUM(B149:L149)</f>
        <v>28016</v>
      </c>
    </row>
    <row r="150" spans="1:13" s="2" customFormat="1" ht="12.75" x14ac:dyDescent="0.2">
      <c r="A150" s="4"/>
    </row>
    <row r="151" spans="1:13" s="2" customFormat="1" ht="12.75" x14ac:dyDescent="0.2">
      <c r="A151" s="3" t="s">
        <v>3</v>
      </c>
      <c r="B151" s="3">
        <f>+B149+E149+F149+H149</f>
        <v>20114</v>
      </c>
      <c r="C151" s="3">
        <f>+C149+D149+K149</f>
        <v>5942</v>
      </c>
      <c r="G151" s="3">
        <f>+G149</f>
        <v>852</v>
      </c>
      <c r="I151" s="3">
        <f>+I149</f>
        <v>50</v>
      </c>
      <c r="J151" s="3">
        <f>+J149</f>
        <v>108</v>
      </c>
    </row>
    <row r="152" spans="1:13" s="2" customFormat="1" ht="12.75" x14ac:dyDescent="0.2"/>
    <row r="153" spans="1:13" s="2" customFormat="1" ht="12.75" x14ac:dyDescent="0.2">
      <c r="A153" s="4" t="s">
        <v>68</v>
      </c>
      <c r="B153" s="4"/>
      <c r="C153" s="4"/>
      <c r="D153" s="4"/>
    </row>
    <row r="154" spans="1:13" s="2" customFormat="1" ht="12.75" x14ac:dyDescent="0.2">
      <c r="B154" s="4"/>
      <c r="C154" s="4"/>
      <c r="D154" s="4"/>
    </row>
    <row r="155" spans="1:13" s="2" customFormat="1" ht="12.75" x14ac:dyDescent="0.2">
      <c r="A155" s="4"/>
      <c r="B155" s="11" t="s">
        <v>145</v>
      </c>
      <c r="C155" s="11" t="s">
        <v>146</v>
      </c>
      <c r="D155" s="11" t="s">
        <v>146</v>
      </c>
      <c r="E155" s="11" t="s">
        <v>145</v>
      </c>
      <c r="F155" s="11" t="s">
        <v>145</v>
      </c>
      <c r="G155" s="11" t="s">
        <v>148</v>
      </c>
      <c r="H155" s="11" t="s">
        <v>145</v>
      </c>
      <c r="I155" s="11" t="s">
        <v>123</v>
      </c>
      <c r="J155" s="11" t="s">
        <v>136</v>
      </c>
      <c r="K155" s="11" t="s">
        <v>146</v>
      </c>
      <c r="L155" s="11"/>
      <c r="M155" s="12"/>
    </row>
    <row r="156" spans="1:13" s="2" customFormat="1" ht="12.75" x14ac:dyDescent="0.2">
      <c r="A156" s="4" t="s">
        <v>0</v>
      </c>
      <c r="B156" s="13" t="s">
        <v>133</v>
      </c>
      <c r="C156" s="13" t="s">
        <v>147</v>
      </c>
      <c r="D156" s="13" t="s">
        <v>147</v>
      </c>
      <c r="E156" s="13" t="s">
        <v>133</v>
      </c>
      <c r="F156" s="13" t="s">
        <v>133</v>
      </c>
      <c r="G156" s="13" t="s">
        <v>48</v>
      </c>
      <c r="H156" s="13" t="s">
        <v>133</v>
      </c>
      <c r="I156" s="13" t="s">
        <v>149</v>
      </c>
      <c r="J156" s="13" t="s">
        <v>150</v>
      </c>
      <c r="K156" s="13" t="s">
        <v>147</v>
      </c>
      <c r="L156" s="13" t="s">
        <v>1</v>
      </c>
      <c r="M156" s="14" t="s">
        <v>2</v>
      </c>
    </row>
    <row r="157" spans="1:13" s="2" customFormat="1" ht="12.75" x14ac:dyDescent="0.2">
      <c r="A157" s="4"/>
      <c r="B157" s="7" t="s">
        <v>132</v>
      </c>
      <c r="C157" s="7" t="s">
        <v>127</v>
      </c>
      <c r="D157" s="7" t="s">
        <v>129</v>
      </c>
      <c r="E157" s="7" t="s">
        <v>130</v>
      </c>
      <c r="F157" s="7" t="s">
        <v>128</v>
      </c>
      <c r="G157" s="7" t="s">
        <v>140</v>
      </c>
      <c r="H157" s="7" t="s">
        <v>137</v>
      </c>
      <c r="I157" s="7" t="s">
        <v>138</v>
      </c>
      <c r="J157" s="7" t="s">
        <v>131</v>
      </c>
      <c r="K157" s="7" t="s">
        <v>139</v>
      </c>
      <c r="L157" s="13"/>
      <c r="M157" s="7"/>
    </row>
    <row r="158" spans="1:13" s="2" customFormat="1" ht="12.75" x14ac:dyDescent="0.2">
      <c r="A158" s="4" t="s">
        <v>33</v>
      </c>
      <c r="B158" s="20">
        <v>18695</v>
      </c>
      <c r="C158" s="20">
        <v>9481</v>
      </c>
      <c r="D158" s="20">
        <v>2083</v>
      </c>
      <c r="E158" s="20">
        <v>1340</v>
      </c>
      <c r="F158" s="20">
        <v>541</v>
      </c>
      <c r="G158" s="20">
        <v>984</v>
      </c>
      <c r="H158" s="20">
        <v>299</v>
      </c>
      <c r="I158" s="20">
        <v>67</v>
      </c>
      <c r="J158" s="20">
        <v>104</v>
      </c>
      <c r="K158" s="20">
        <v>97</v>
      </c>
      <c r="L158" s="20">
        <v>1409</v>
      </c>
      <c r="M158" s="4">
        <f>SUM(B158:L158)</f>
        <v>35100</v>
      </c>
    </row>
    <row r="159" spans="1:13" s="2" customFormat="1" ht="12.75" x14ac:dyDescent="0.2">
      <c r="A159" s="4"/>
    </row>
    <row r="160" spans="1:13" s="2" customFormat="1" ht="12.75" x14ac:dyDescent="0.2">
      <c r="A160" s="3" t="s">
        <v>3</v>
      </c>
      <c r="B160" s="3">
        <f>+B158+E158+F158+H158</f>
        <v>20875</v>
      </c>
      <c r="C160" s="3">
        <f>+C158+D158+K158</f>
        <v>11661</v>
      </c>
      <c r="G160" s="3">
        <f>+G158</f>
        <v>984</v>
      </c>
      <c r="I160" s="3">
        <f>+I158</f>
        <v>67</v>
      </c>
      <c r="J160" s="3">
        <f>+J158</f>
        <v>104</v>
      </c>
    </row>
    <row r="161" spans="1:13" s="2" customFormat="1" ht="12.75" x14ac:dyDescent="0.2"/>
    <row r="162" spans="1:13" s="2" customFormat="1" ht="12.75" x14ac:dyDescent="0.2">
      <c r="A162" s="4" t="s">
        <v>69</v>
      </c>
      <c r="B162" s="4"/>
      <c r="C162" s="4"/>
      <c r="D162" s="4"/>
      <c r="E162" s="4"/>
    </row>
    <row r="163" spans="1:13" s="2" customFormat="1" ht="12.75" x14ac:dyDescent="0.2">
      <c r="B163" s="4"/>
      <c r="C163" s="4"/>
      <c r="D163" s="4"/>
      <c r="E163" s="4"/>
    </row>
    <row r="164" spans="1:13" s="2" customFormat="1" ht="12.75" x14ac:dyDescent="0.2">
      <c r="A164" s="4"/>
      <c r="B164" s="11" t="s">
        <v>145</v>
      </c>
      <c r="C164" s="11" t="s">
        <v>146</v>
      </c>
      <c r="D164" s="11" t="s">
        <v>146</v>
      </c>
      <c r="E164" s="11" t="s">
        <v>145</v>
      </c>
      <c r="F164" s="11" t="s">
        <v>145</v>
      </c>
      <c r="G164" s="11" t="s">
        <v>148</v>
      </c>
      <c r="H164" s="11" t="s">
        <v>145</v>
      </c>
      <c r="I164" s="11" t="s">
        <v>123</v>
      </c>
      <c r="J164" s="11" t="s">
        <v>136</v>
      </c>
      <c r="K164" s="11" t="s">
        <v>146</v>
      </c>
      <c r="L164" s="11"/>
      <c r="M164" s="12"/>
    </row>
    <row r="165" spans="1:13" s="2" customFormat="1" ht="12.75" x14ac:dyDescent="0.2">
      <c r="A165" s="4" t="s">
        <v>0</v>
      </c>
      <c r="B165" s="13" t="s">
        <v>133</v>
      </c>
      <c r="C165" s="13" t="s">
        <v>147</v>
      </c>
      <c r="D165" s="13" t="s">
        <v>147</v>
      </c>
      <c r="E165" s="13" t="s">
        <v>133</v>
      </c>
      <c r="F165" s="13" t="s">
        <v>133</v>
      </c>
      <c r="G165" s="13" t="s">
        <v>48</v>
      </c>
      <c r="H165" s="13" t="s">
        <v>133</v>
      </c>
      <c r="I165" s="13" t="s">
        <v>149</v>
      </c>
      <c r="J165" s="13" t="s">
        <v>150</v>
      </c>
      <c r="K165" s="13" t="s">
        <v>147</v>
      </c>
      <c r="L165" s="13" t="s">
        <v>1</v>
      </c>
      <c r="M165" s="14" t="s">
        <v>2</v>
      </c>
    </row>
    <row r="166" spans="1:13" s="2" customFormat="1" ht="12.75" x14ac:dyDescent="0.2">
      <c r="A166" s="4"/>
      <c r="B166" s="7" t="s">
        <v>132</v>
      </c>
      <c r="C166" s="7" t="s">
        <v>127</v>
      </c>
      <c r="D166" s="7" t="s">
        <v>129</v>
      </c>
      <c r="E166" s="7" t="s">
        <v>130</v>
      </c>
      <c r="F166" s="7" t="s">
        <v>128</v>
      </c>
      <c r="G166" s="7" t="s">
        <v>140</v>
      </c>
      <c r="H166" s="7" t="s">
        <v>137</v>
      </c>
      <c r="I166" s="7" t="s">
        <v>138</v>
      </c>
      <c r="J166" s="7" t="s">
        <v>131</v>
      </c>
      <c r="K166" s="7" t="s">
        <v>139</v>
      </c>
      <c r="L166" s="13"/>
      <c r="M166" s="7"/>
    </row>
    <row r="167" spans="1:13" s="2" customFormat="1" ht="12.75" x14ac:dyDescent="0.2">
      <c r="A167" s="4" t="s">
        <v>33</v>
      </c>
      <c r="B167" s="20">
        <v>22697</v>
      </c>
      <c r="C167" s="20">
        <v>1547</v>
      </c>
      <c r="D167" s="20">
        <v>235</v>
      </c>
      <c r="E167" s="20">
        <v>1882</v>
      </c>
      <c r="F167" s="20">
        <v>262</v>
      </c>
      <c r="G167" s="20">
        <v>1828</v>
      </c>
      <c r="H167" s="20">
        <v>328</v>
      </c>
      <c r="I167" s="20">
        <v>21</v>
      </c>
      <c r="J167" s="20">
        <v>104</v>
      </c>
      <c r="K167" s="20">
        <v>54</v>
      </c>
      <c r="L167" s="20">
        <v>632</v>
      </c>
      <c r="M167" s="4">
        <f>SUM(B167:L167)</f>
        <v>29590</v>
      </c>
    </row>
    <row r="168" spans="1:13" s="2" customFormat="1" ht="12.75" x14ac:dyDescent="0.2">
      <c r="A168" s="4"/>
    </row>
    <row r="169" spans="1:13" s="2" customFormat="1" ht="12.75" x14ac:dyDescent="0.2">
      <c r="A169" s="3" t="s">
        <v>3</v>
      </c>
      <c r="B169" s="3">
        <f>+B167+E167+F167+H167</f>
        <v>25169</v>
      </c>
      <c r="C169" s="3">
        <f>+C167+D167+K167</f>
        <v>1836</v>
      </c>
      <c r="G169" s="3">
        <f>+G167</f>
        <v>1828</v>
      </c>
      <c r="I169" s="3">
        <f>+I167</f>
        <v>21</v>
      </c>
      <c r="J169" s="3">
        <f>+J167</f>
        <v>104</v>
      </c>
    </row>
    <row r="170" spans="1:13" s="2" customFormat="1" ht="12.75" x14ac:dyDescent="0.2"/>
    <row r="171" spans="1:13" s="2" customFormat="1" ht="12.75" x14ac:dyDescent="0.2">
      <c r="A171" s="4" t="s">
        <v>70</v>
      </c>
      <c r="B171" s="4"/>
      <c r="C171" s="4"/>
      <c r="D171" s="4"/>
    </row>
    <row r="172" spans="1:13" s="2" customFormat="1" ht="12.75" x14ac:dyDescent="0.2">
      <c r="B172" s="4"/>
      <c r="C172" s="4"/>
      <c r="D172" s="4"/>
    </row>
    <row r="173" spans="1:13" s="2" customFormat="1" ht="12.75" x14ac:dyDescent="0.2">
      <c r="A173" s="4"/>
      <c r="B173" s="11" t="s">
        <v>145</v>
      </c>
      <c r="C173" s="11" t="s">
        <v>146</v>
      </c>
      <c r="D173" s="11" t="s">
        <v>146</v>
      </c>
      <c r="E173" s="11" t="s">
        <v>145</v>
      </c>
      <c r="F173" s="11" t="s">
        <v>145</v>
      </c>
      <c r="G173" s="11" t="s">
        <v>148</v>
      </c>
      <c r="H173" s="11" t="s">
        <v>145</v>
      </c>
      <c r="I173" s="11" t="s">
        <v>123</v>
      </c>
      <c r="J173" s="11" t="s">
        <v>136</v>
      </c>
      <c r="K173" s="11" t="s">
        <v>146</v>
      </c>
      <c r="L173" s="11"/>
      <c r="M173" s="12"/>
    </row>
    <row r="174" spans="1:13" s="2" customFormat="1" ht="12.75" x14ac:dyDescent="0.2">
      <c r="A174" s="4" t="s">
        <v>0</v>
      </c>
      <c r="B174" s="13" t="s">
        <v>133</v>
      </c>
      <c r="C174" s="13" t="s">
        <v>147</v>
      </c>
      <c r="D174" s="13" t="s">
        <v>147</v>
      </c>
      <c r="E174" s="13" t="s">
        <v>133</v>
      </c>
      <c r="F174" s="13" t="s">
        <v>133</v>
      </c>
      <c r="G174" s="13" t="s">
        <v>48</v>
      </c>
      <c r="H174" s="13" t="s">
        <v>133</v>
      </c>
      <c r="I174" s="13" t="s">
        <v>149</v>
      </c>
      <c r="J174" s="13" t="s">
        <v>150</v>
      </c>
      <c r="K174" s="13" t="s">
        <v>147</v>
      </c>
      <c r="L174" s="13" t="s">
        <v>1</v>
      </c>
      <c r="M174" s="14" t="s">
        <v>2</v>
      </c>
    </row>
    <row r="175" spans="1:13" s="2" customFormat="1" ht="12.75" x14ac:dyDescent="0.2">
      <c r="A175" s="4"/>
      <c r="B175" s="7" t="s">
        <v>132</v>
      </c>
      <c r="C175" s="7" t="s">
        <v>127</v>
      </c>
      <c r="D175" s="7" t="s">
        <v>129</v>
      </c>
      <c r="E175" s="7" t="s">
        <v>130</v>
      </c>
      <c r="F175" s="7" t="s">
        <v>128</v>
      </c>
      <c r="G175" s="7" t="s">
        <v>140</v>
      </c>
      <c r="H175" s="7" t="s">
        <v>137</v>
      </c>
      <c r="I175" s="7" t="s">
        <v>138</v>
      </c>
      <c r="J175" s="7" t="s">
        <v>131</v>
      </c>
      <c r="K175" s="7" t="s">
        <v>139</v>
      </c>
      <c r="L175" s="13"/>
      <c r="M175" s="7"/>
    </row>
    <row r="176" spans="1:13" s="2" customFormat="1" ht="12.75" x14ac:dyDescent="0.2">
      <c r="A176" s="4" t="s">
        <v>33</v>
      </c>
      <c r="B176" s="20">
        <v>32062</v>
      </c>
      <c r="C176" s="20">
        <v>3395</v>
      </c>
      <c r="D176" s="20">
        <v>614</v>
      </c>
      <c r="E176" s="20">
        <v>1073</v>
      </c>
      <c r="F176" s="20">
        <v>266</v>
      </c>
      <c r="G176" s="20">
        <v>554</v>
      </c>
      <c r="H176" s="20">
        <v>162</v>
      </c>
      <c r="I176" s="20">
        <v>26</v>
      </c>
      <c r="J176" s="20">
        <v>65</v>
      </c>
      <c r="K176" s="20">
        <v>64</v>
      </c>
      <c r="L176" s="20">
        <v>880</v>
      </c>
      <c r="M176" s="4">
        <f>SUM(B176:L176)</f>
        <v>39161</v>
      </c>
    </row>
    <row r="177" spans="1:13" s="2" customFormat="1" ht="12.75" x14ac:dyDescent="0.2">
      <c r="A177" s="4"/>
    </row>
    <row r="178" spans="1:13" s="2" customFormat="1" ht="12.75" x14ac:dyDescent="0.2">
      <c r="A178" s="3" t="s">
        <v>3</v>
      </c>
      <c r="B178" s="3">
        <f>+B176+E176+F176+H176</f>
        <v>33563</v>
      </c>
      <c r="C178" s="3">
        <f>+C176+D176+K176</f>
        <v>4073</v>
      </c>
      <c r="G178" s="3">
        <f>+G176</f>
        <v>554</v>
      </c>
      <c r="I178" s="3">
        <f>+I176</f>
        <v>26</v>
      </c>
      <c r="J178" s="3">
        <f>+J176</f>
        <v>65</v>
      </c>
    </row>
    <row r="179" spans="1:13" s="2" customFormat="1" ht="12.75" x14ac:dyDescent="0.2"/>
    <row r="180" spans="1:13" s="2" customFormat="1" ht="12.75" x14ac:dyDescent="0.2">
      <c r="A180" s="4" t="s">
        <v>71</v>
      </c>
      <c r="B180" s="4"/>
      <c r="C180" s="4"/>
      <c r="D180" s="4"/>
      <c r="E180" s="4"/>
    </row>
    <row r="181" spans="1:13" s="2" customFormat="1" ht="12.75" x14ac:dyDescent="0.2">
      <c r="B181" s="4"/>
      <c r="C181" s="4"/>
      <c r="D181" s="4"/>
      <c r="E181" s="4"/>
    </row>
    <row r="182" spans="1:13" s="2" customFormat="1" ht="12.75" x14ac:dyDescent="0.2">
      <c r="A182" s="4"/>
      <c r="B182" s="11" t="s">
        <v>145</v>
      </c>
      <c r="C182" s="11" t="s">
        <v>146</v>
      </c>
      <c r="D182" s="11" t="s">
        <v>146</v>
      </c>
      <c r="E182" s="11" t="s">
        <v>145</v>
      </c>
      <c r="F182" s="11" t="s">
        <v>145</v>
      </c>
      <c r="G182" s="11" t="s">
        <v>148</v>
      </c>
      <c r="H182" s="11" t="s">
        <v>145</v>
      </c>
      <c r="I182" s="11" t="s">
        <v>123</v>
      </c>
      <c r="J182" s="11" t="s">
        <v>136</v>
      </c>
      <c r="K182" s="11" t="s">
        <v>146</v>
      </c>
      <c r="L182" s="11"/>
      <c r="M182" s="12"/>
    </row>
    <row r="183" spans="1:13" s="2" customFormat="1" ht="12.75" x14ac:dyDescent="0.2">
      <c r="A183" s="4" t="s">
        <v>0</v>
      </c>
      <c r="B183" s="13" t="s">
        <v>133</v>
      </c>
      <c r="C183" s="13" t="s">
        <v>147</v>
      </c>
      <c r="D183" s="13" t="s">
        <v>147</v>
      </c>
      <c r="E183" s="13" t="s">
        <v>133</v>
      </c>
      <c r="F183" s="13" t="s">
        <v>133</v>
      </c>
      <c r="G183" s="13" t="s">
        <v>48</v>
      </c>
      <c r="H183" s="13" t="s">
        <v>133</v>
      </c>
      <c r="I183" s="13" t="s">
        <v>149</v>
      </c>
      <c r="J183" s="13" t="s">
        <v>150</v>
      </c>
      <c r="K183" s="13" t="s">
        <v>147</v>
      </c>
      <c r="L183" s="13" t="s">
        <v>1</v>
      </c>
      <c r="M183" s="14" t="s">
        <v>2</v>
      </c>
    </row>
    <row r="184" spans="1:13" s="2" customFormat="1" ht="12.75" x14ac:dyDescent="0.2">
      <c r="A184" s="4"/>
      <c r="B184" s="7" t="s">
        <v>132</v>
      </c>
      <c r="C184" s="7" t="s">
        <v>127</v>
      </c>
      <c r="D184" s="7" t="s">
        <v>129</v>
      </c>
      <c r="E184" s="7" t="s">
        <v>130</v>
      </c>
      <c r="F184" s="7" t="s">
        <v>128</v>
      </c>
      <c r="G184" s="7" t="s">
        <v>140</v>
      </c>
      <c r="H184" s="7" t="s">
        <v>137</v>
      </c>
      <c r="I184" s="7" t="s">
        <v>138</v>
      </c>
      <c r="J184" s="7" t="s">
        <v>131</v>
      </c>
      <c r="K184" s="7" t="s">
        <v>139</v>
      </c>
      <c r="L184" s="13"/>
      <c r="M184" s="7"/>
    </row>
    <row r="185" spans="1:13" s="2" customFormat="1" ht="12.75" x14ac:dyDescent="0.2">
      <c r="A185" s="4" t="s">
        <v>33</v>
      </c>
      <c r="B185" s="20">
        <v>28622</v>
      </c>
      <c r="C185" s="20">
        <v>1587</v>
      </c>
      <c r="D185" s="20">
        <v>438</v>
      </c>
      <c r="E185" s="20">
        <v>3082</v>
      </c>
      <c r="F185" s="20">
        <v>281</v>
      </c>
      <c r="G185" s="20">
        <v>2371</v>
      </c>
      <c r="H185" s="20">
        <v>321</v>
      </c>
      <c r="I185" s="20">
        <v>14</v>
      </c>
      <c r="J185" s="20">
        <v>74</v>
      </c>
      <c r="K185" s="20">
        <v>52</v>
      </c>
      <c r="L185" s="20">
        <v>950</v>
      </c>
      <c r="M185" s="4">
        <f>SUM(B185:L185)</f>
        <v>37792</v>
      </c>
    </row>
    <row r="186" spans="1:13" s="2" customFormat="1" ht="12.75" x14ac:dyDescent="0.2">
      <c r="A186" s="4"/>
    </row>
    <row r="187" spans="1:13" s="2" customFormat="1" ht="12.75" x14ac:dyDescent="0.2">
      <c r="A187" s="3" t="s">
        <v>3</v>
      </c>
      <c r="B187" s="3">
        <f>+B185+E185+F185+H185</f>
        <v>32306</v>
      </c>
      <c r="C187" s="3">
        <f>+C185+D185+K185</f>
        <v>2077</v>
      </c>
      <c r="G187" s="3">
        <f>+G185</f>
        <v>2371</v>
      </c>
      <c r="I187" s="3">
        <f>+I185</f>
        <v>14</v>
      </c>
      <c r="J187" s="3">
        <f>+J185</f>
        <v>74</v>
      </c>
    </row>
    <row r="188" spans="1:13" s="2" customFormat="1" ht="12.75" x14ac:dyDescent="0.2"/>
    <row r="189" spans="1:13" s="2" customFormat="1" ht="12.75" x14ac:dyDescent="0.2">
      <c r="A189" s="4" t="s">
        <v>72</v>
      </c>
      <c r="B189" s="4"/>
      <c r="C189" s="4"/>
      <c r="D189" s="4"/>
      <c r="E189" s="4"/>
    </row>
    <row r="190" spans="1:13" s="2" customFormat="1" ht="12.75" x14ac:dyDescent="0.2">
      <c r="B190" s="4"/>
      <c r="C190" s="4"/>
      <c r="D190" s="4"/>
      <c r="E190" s="4"/>
    </row>
    <row r="191" spans="1:13" s="2" customFormat="1" ht="12.75" x14ac:dyDescent="0.2">
      <c r="A191" s="4"/>
      <c r="B191" s="11" t="s">
        <v>145</v>
      </c>
      <c r="C191" s="11" t="s">
        <v>146</v>
      </c>
      <c r="D191" s="11" t="s">
        <v>146</v>
      </c>
      <c r="E191" s="11" t="s">
        <v>145</v>
      </c>
      <c r="F191" s="11" t="s">
        <v>145</v>
      </c>
      <c r="G191" s="11" t="s">
        <v>148</v>
      </c>
      <c r="H191" s="11" t="s">
        <v>145</v>
      </c>
      <c r="I191" s="11" t="s">
        <v>123</v>
      </c>
      <c r="J191" s="11" t="s">
        <v>136</v>
      </c>
      <c r="K191" s="11" t="s">
        <v>146</v>
      </c>
      <c r="L191" s="11"/>
      <c r="M191" s="12"/>
    </row>
    <row r="192" spans="1:13" s="2" customFormat="1" ht="12.75" x14ac:dyDescent="0.2">
      <c r="A192" s="4" t="s">
        <v>0</v>
      </c>
      <c r="B192" s="13" t="s">
        <v>133</v>
      </c>
      <c r="C192" s="13" t="s">
        <v>147</v>
      </c>
      <c r="D192" s="13" t="s">
        <v>147</v>
      </c>
      <c r="E192" s="13" t="s">
        <v>133</v>
      </c>
      <c r="F192" s="13" t="s">
        <v>133</v>
      </c>
      <c r="G192" s="13" t="s">
        <v>48</v>
      </c>
      <c r="H192" s="13" t="s">
        <v>133</v>
      </c>
      <c r="I192" s="13" t="s">
        <v>149</v>
      </c>
      <c r="J192" s="13" t="s">
        <v>150</v>
      </c>
      <c r="K192" s="13" t="s">
        <v>147</v>
      </c>
      <c r="L192" s="13" t="s">
        <v>1</v>
      </c>
      <c r="M192" s="14" t="s">
        <v>2</v>
      </c>
    </row>
    <row r="193" spans="1:13" s="2" customFormat="1" ht="12.75" x14ac:dyDescent="0.2">
      <c r="A193" s="4"/>
      <c r="B193" s="7" t="s">
        <v>132</v>
      </c>
      <c r="C193" s="7" t="s">
        <v>127</v>
      </c>
      <c r="D193" s="7" t="s">
        <v>129</v>
      </c>
      <c r="E193" s="7" t="s">
        <v>130</v>
      </c>
      <c r="F193" s="7" t="s">
        <v>128</v>
      </c>
      <c r="G193" s="7" t="s">
        <v>140</v>
      </c>
      <c r="H193" s="7" t="s">
        <v>137</v>
      </c>
      <c r="I193" s="7" t="s">
        <v>138</v>
      </c>
      <c r="J193" s="7" t="s">
        <v>131</v>
      </c>
      <c r="K193" s="7" t="s">
        <v>139</v>
      </c>
      <c r="L193" s="13"/>
      <c r="M193" s="7"/>
    </row>
    <row r="194" spans="1:13" s="2" customFormat="1" ht="12.75" x14ac:dyDescent="0.2">
      <c r="A194" s="4" t="s">
        <v>33</v>
      </c>
      <c r="B194" s="20">
        <v>34576</v>
      </c>
      <c r="C194" s="20">
        <v>2156</v>
      </c>
      <c r="D194" s="20">
        <v>484</v>
      </c>
      <c r="E194" s="20">
        <v>5186</v>
      </c>
      <c r="F194" s="20">
        <v>422</v>
      </c>
      <c r="G194" s="20">
        <v>3887</v>
      </c>
      <c r="H194" s="20">
        <v>568</v>
      </c>
      <c r="I194" s="20">
        <v>29</v>
      </c>
      <c r="J194" s="20">
        <v>140</v>
      </c>
      <c r="K194" s="20">
        <v>87</v>
      </c>
      <c r="L194" s="20">
        <v>1062</v>
      </c>
      <c r="M194" s="4">
        <f>SUM(B194:L194)</f>
        <v>48597</v>
      </c>
    </row>
    <row r="195" spans="1:13" s="2" customFormat="1" ht="12.75" x14ac:dyDescent="0.2">
      <c r="A195" s="4"/>
    </row>
    <row r="196" spans="1:13" s="2" customFormat="1" ht="12.75" x14ac:dyDescent="0.2">
      <c r="A196" s="3" t="s">
        <v>3</v>
      </c>
      <c r="B196" s="3">
        <f>+B194+E194+F194+H194</f>
        <v>40752</v>
      </c>
      <c r="C196" s="3">
        <f>+C194+D194+K194</f>
        <v>2727</v>
      </c>
      <c r="G196" s="3">
        <f>+G194</f>
        <v>3887</v>
      </c>
      <c r="I196" s="3">
        <f>+I194</f>
        <v>29</v>
      </c>
      <c r="J196" s="3">
        <f>+J194</f>
        <v>140</v>
      </c>
    </row>
    <row r="197" spans="1:13" s="2" customFormat="1" ht="12.75" x14ac:dyDescent="0.2"/>
    <row r="198" spans="1:13" s="2" customFormat="1" ht="12.75" x14ac:dyDescent="0.2">
      <c r="A198" s="4" t="s">
        <v>73</v>
      </c>
      <c r="B198" s="4"/>
      <c r="C198" s="4"/>
      <c r="D198" s="4"/>
    </row>
    <row r="199" spans="1:13" s="2" customFormat="1" ht="12.75" x14ac:dyDescent="0.2">
      <c r="B199" s="4"/>
      <c r="C199" s="4"/>
      <c r="D199" s="4"/>
    </row>
    <row r="200" spans="1:13" s="2" customFormat="1" ht="12.75" x14ac:dyDescent="0.2">
      <c r="A200" s="4"/>
      <c r="B200" s="11" t="s">
        <v>145</v>
      </c>
      <c r="C200" s="11" t="s">
        <v>146</v>
      </c>
      <c r="D200" s="11" t="s">
        <v>146</v>
      </c>
      <c r="E200" s="11" t="s">
        <v>145</v>
      </c>
      <c r="F200" s="11" t="s">
        <v>145</v>
      </c>
      <c r="G200" s="11" t="s">
        <v>148</v>
      </c>
      <c r="H200" s="11" t="s">
        <v>145</v>
      </c>
      <c r="I200" s="11" t="s">
        <v>123</v>
      </c>
      <c r="J200" s="11" t="s">
        <v>136</v>
      </c>
      <c r="K200" s="11" t="s">
        <v>146</v>
      </c>
      <c r="L200" s="11"/>
      <c r="M200" s="12"/>
    </row>
    <row r="201" spans="1:13" s="2" customFormat="1" ht="12.75" x14ac:dyDescent="0.2">
      <c r="A201" s="4" t="s">
        <v>0</v>
      </c>
      <c r="B201" s="13" t="s">
        <v>133</v>
      </c>
      <c r="C201" s="13" t="s">
        <v>147</v>
      </c>
      <c r="D201" s="13" t="s">
        <v>147</v>
      </c>
      <c r="E201" s="13" t="s">
        <v>133</v>
      </c>
      <c r="F201" s="13" t="s">
        <v>133</v>
      </c>
      <c r="G201" s="13" t="s">
        <v>48</v>
      </c>
      <c r="H201" s="13" t="s">
        <v>133</v>
      </c>
      <c r="I201" s="13" t="s">
        <v>149</v>
      </c>
      <c r="J201" s="13" t="s">
        <v>150</v>
      </c>
      <c r="K201" s="13" t="s">
        <v>147</v>
      </c>
      <c r="L201" s="13" t="s">
        <v>1</v>
      </c>
      <c r="M201" s="14" t="s">
        <v>2</v>
      </c>
    </row>
    <row r="202" spans="1:13" s="2" customFormat="1" ht="12.75" x14ac:dyDescent="0.2">
      <c r="A202" s="4"/>
      <c r="B202" s="7" t="s">
        <v>132</v>
      </c>
      <c r="C202" s="7" t="s">
        <v>127</v>
      </c>
      <c r="D202" s="7" t="s">
        <v>129</v>
      </c>
      <c r="E202" s="7" t="s">
        <v>130</v>
      </c>
      <c r="F202" s="7" t="s">
        <v>128</v>
      </c>
      <c r="G202" s="7" t="s">
        <v>140</v>
      </c>
      <c r="H202" s="7" t="s">
        <v>137</v>
      </c>
      <c r="I202" s="7" t="s">
        <v>138</v>
      </c>
      <c r="J202" s="7" t="s">
        <v>131</v>
      </c>
      <c r="K202" s="7" t="s">
        <v>139</v>
      </c>
      <c r="L202" s="13"/>
      <c r="M202" s="7"/>
    </row>
    <row r="203" spans="1:13" s="2" customFormat="1" ht="12.75" x14ac:dyDescent="0.2">
      <c r="A203" s="4" t="s">
        <v>33</v>
      </c>
      <c r="B203" s="20">
        <v>17909</v>
      </c>
      <c r="C203" s="20">
        <v>10992</v>
      </c>
      <c r="D203" s="20">
        <v>2433</v>
      </c>
      <c r="E203" s="20">
        <v>1391</v>
      </c>
      <c r="F203" s="20">
        <v>718</v>
      </c>
      <c r="G203" s="20">
        <v>1174</v>
      </c>
      <c r="H203" s="20">
        <v>428</v>
      </c>
      <c r="I203" s="20">
        <v>37</v>
      </c>
      <c r="J203" s="20">
        <v>181</v>
      </c>
      <c r="K203" s="20">
        <v>149</v>
      </c>
      <c r="L203" s="20">
        <v>936</v>
      </c>
      <c r="M203" s="4">
        <f>SUM(B203:L203)</f>
        <v>36348</v>
      </c>
    </row>
    <row r="204" spans="1:13" s="2" customFormat="1" ht="12.75" x14ac:dyDescent="0.2">
      <c r="A204" s="4"/>
    </row>
    <row r="205" spans="1:13" s="2" customFormat="1" ht="12.75" x14ac:dyDescent="0.2">
      <c r="A205" s="3" t="s">
        <v>3</v>
      </c>
      <c r="B205" s="3">
        <f>+B203+E203+F203+H203</f>
        <v>20446</v>
      </c>
      <c r="C205" s="3">
        <f>+C203+D203+K203</f>
        <v>13574</v>
      </c>
      <c r="G205" s="3">
        <f>+G203</f>
        <v>1174</v>
      </c>
      <c r="I205" s="3">
        <f>+I203</f>
        <v>37</v>
      </c>
      <c r="J205" s="3">
        <f>+J203</f>
        <v>181</v>
      </c>
    </row>
    <row r="206" spans="1:13" s="2" customFormat="1" ht="12.75" x14ac:dyDescent="0.2"/>
    <row r="207" spans="1:13" s="2" customFormat="1" ht="12.75" x14ac:dyDescent="0.2">
      <c r="A207" s="4" t="s">
        <v>74</v>
      </c>
      <c r="B207" s="4"/>
      <c r="C207" s="4"/>
      <c r="D207" s="4"/>
      <c r="E207" s="4"/>
    </row>
    <row r="208" spans="1:13" s="2" customFormat="1" ht="12.75" x14ac:dyDescent="0.2">
      <c r="B208" s="4"/>
      <c r="C208" s="4"/>
      <c r="D208" s="4"/>
      <c r="E208" s="4"/>
    </row>
    <row r="209" spans="1:13" s="2" customFormat="1" ht="12.75" x14ac:dyDescent="0.2">
      <c r="A209" s="4"/>
      <c r="B209" s="11" t="s">
        <v>145</v>
      </c>
      <c r="C209" s="11" t="s">
        <v>146</v>
      </c>
      <c r="D209" s="11" t="s">
        <v>146</v>
      </c>
      <c r="E209" s="11" t="s">
        <v>145</v>
      </c>
      <c r="F209" s="11" t="s">
        <v>145</v>
      </c>
      <c r="G209" s="11" t="s">
        <v>148</v>
      </c>
      <c r="H209" s="11" t="s">
        <v>145</v>
      </c>
      <c r="I209" s="11" t="s">
        <v>123</v>
      </c>
      <c r="J209" s="11" t="s">
        <v>136</v>
      </c>
      <c r="K209" s="11" t="s">
        <v>146</v>
      </c>
      <c r="L209" s="11"/>
      <c r="M209" s="12"/>
    </row>
    <row r="210" spans="1:13" s="2" customFormat="1" ht="12.75" x14ac:dyDescent="0.2">
      <c r="A210" s="4" t="s">
        <v>0</v>
      </c>
      <c r="B210" s="13" t="s">
        <v>133</v>
      </c>
      <c r="C210" s="13" t="s">
        <v>147</v>
      </c>
      <c r="D210" s="13" t="s">
        <v>147</v>
      </c>
      <c r="E210" s="13" t="s">
        <v>133</v>
      </c>
      <c r="F210" s="13" t="s">
        <v>133</v>
      </c>
      <c r="G210" s="13" t="s">
        <v>48</v>
      </c>
      <c r="H210" s="13" t="s">
        <v>133</v>
      </c>
      <c r="I210" s="13" t="s">
        <v>149</v>
      </c>
      <c r="J210" s="13" t="s">
        <v>150</v>
      </c>
      <c r="K210" s="13" t="s">
        <v>147</v>
      </c>
      <c r="L210" s="13" t="s">
        <v>1</v>
      </c>
      <c r="M210" s="14" t="s">
        <v>2</v>
      </c>
    </row>
    <row r="211" spans="1:13" s="2" customFormat="1" ht="12.75" x14ac:dyDescent="0.2">
      <c r="A211" s="4"/>
      <c r="B211" s="7" t="s">
        <v>132</v>
      </c>
      <c r="C211" s="7" t="s">
        <v>127</v>
      </c>
      <c r="D211" s="7" t="s">
        <v>129</v>
      </c>
      <c r="E211" s="7" t="s">
        <v>130</v>
      </c>
      <c r="F211" s="7" t="s">
        <v>128</v>
      </c>
      <c r="G211" s="7" t="s">
        <v>140</v>
      </c>
      <c r="H211" s="7" t="s">
        <v>137</v>
      </c>
      <c r="I211" s="7" t="s">
        <v>138</v>
      </c>
      <c r="J211" s="7" t="s">
        <v>131</v>
      </c>
      <c r="K211" s="7" t="s">
        <v>139</v>
      </c>
      <c r="L211" s="13"/>
      <c r="M211" s="7"/>
    </row>
    <row r="212" spans="1:13" s="2" customFormat="1" ht="12.75" x14ac:dyDescent="0.2">
      <c r="A212" s="4" t="s">
        <v>33</v>
      </c>
      <c r="B212" s="20">
        <v>9920</v>
      </c>
      <c r="C212" s="20">
        <v>4448</v>
      </c>
      <c r="D212" s="20">
        <v>477</v>
      </c>
      <c r="E212" s="20">
        <v>469</v>
      </c>
      <c r="F212" s="20">
        <v>292</v>
      </c>
      <c r="G212" s="20">
        <v>368</v>
      </c>
      <c r="H212" s="20">
        <v>116</v>
      </c>
      <c r="I212" s="20">
        <v>31</v>
      </c>
      <c r="J212" s="20">
        <v>55</v>
      </c>
      <c r="K212" s="20">
        <v>35</v>
      </c>
      <c r="L212" s="20">
        <v>661</v>
      </c>
      <c r="M212" s="4">
        <f>SUM(B212:L212)</f>
        <v>16872</v>
      </c>
    </row>
    <row r="213" spans="1:13" s="2" customFormat="1" ht="13.5" thickBot="1" x14ac:dyDescent="0.25">
      <c r="A213" s="4" t="s">
        <v>75</v>
      </c>
      <c r="B213" s="5">
        <v>13774</v>
      </c>
      <c r="C213" s="5">
        <v>3626</v>
      </c>
      <c r="D213" s="5">
        <v>740</v>
      </c>
      <c r="E213" s="5">
        <v>818</v>
      </c>
      <c r="F213" s="5">
        <v>443</v>
      </c>
      <c r="G213" s="5">
        <v>549</v>
      </c>
      <c r="H213" s="5">
        <v>196</v>
      </c>
      <c r="I213" s="5">
        <v>22</v>
      </c>
      <c r="J213" s="5">
        <v>86</v>
      </c>
      <c r="K213" s="5">
        <v>89</v>
      </c>
      <c r="L213" s="5">
        <v>423</v>
      </c>
      <c r="M213" s="6">
        <f>SUM(B213:L213)</f>
        <v>20766</v>
      </c>
    </row>
    <row r="214" spans="1:13" s="2" customFormat="1" ht="12.75" x14ac:dyDescent="0.2">
      <c r="A214" s="15" t="s">
        <v>2</v>
      </c>
      <c r="B214" s="4">
        <f t="shared" ref="B214:M214" si="2">SUM(B212:B213)</f>
        <v>23694</v>
      </c>
      <c r="C214" s="4">
        <f t="shared" si="2"/>
        <v>8074</v>
      </c>
      <c r="D214" s="4">
        <f t="shared" si="2"/>
        <v>1217</v>
      </c>
      <c r="E214" s="4">
        <f t="shared" si="2"/>
        <v>1287</v>
      </c>
      <c r="F214" s="4">
        <f t="shared" si="2"/>
        <v>735</v>
      </c>
      <c r="G214" s="4">
        <f t="shared" si="2"/>
        <v>917</v>
      </c>
      <c r="H214" s="4">
        <f t="shared" si="2"/>
        <v>312</v>
      </c>
      <c r="I214" s="4">
        <f t="shared" si="2"/>
        <v>53</v>
      </c>
      <c r="J214" s="4">
        <f t="shared" si="2"/>
        <v>141</v>
      </c>
      <c r="K214" s="4">
        <f t="shared" si="2"/>
        <v>124</v>
      </c>
      <c r="L214" s="4">
        <f t="shared" si="2"/>
        <v>1084</v>
      </c>
      <c r="M214" s="4">
        <f t="shared" si="2"/>
        <v>37638</v>
      </c>
    </row>
    <row r="215" spans="1:13" s="2" customFormat="1" ht="12.75" x14ac:dyDescent="0.2">
      <c r="A215" s="4"/>
    </row>
    <row r="216" spans="1:13" s="2" customFormat="1" ht="12.75" x14ac:dyDescent="0.2">
      <c r="A216" s="3" t="s">
        <v>3</v>
      </c>
      <c r="B216" s="3">
        <f>+B214+E214+F214+H214</f>
        <v>26028</v>
      </c>
      <c r="C216" s="3">
        <f>+C214+D214+K214</f>
        <v>9415</v>
      </c>
      <c r="G216" s="3">
        <f>+G214</f>
        <v>917</v>
      </c>
      <c r="I216" s="3">
        <f>+I214</f>
        <v>53</v>
      </c>
      <c r="J216" s="3">
        <f>+J214</f>
        <v>141</v>
      </c>
    </row>
    <row r="217" spans="1:13" s="2" customFormat="1" ht="12.75" x14ac:dyDescent="0.2"/>
    <row r="218" spans="1:13" s="2" customFormat="1" ht="12.75" x14ac:dyDescent="0.2">
      <c r="A218" s="4" t="s">
        <v>76</v>
      </c>
      <c r="B218" s="4"/>
      <c r="C218" s="4"/>
      <c r="D218" s="4"/>
      <c r="E218" s="4"/>
    </row>
    <row r="219" spans="1:13" s="2" customFormat="1" ht="12.75" x14ac:dyDescent="0.2">
      <c r="B219" s="4"/>
      <c r="C219" s="4"/>
      <c r="D219" s="4"/>
      <c r="E219" s="4"/>
    </row>
    <row r="220" spans="1:13" s="2" customFormat="1" ht="12.75" x14ac:dyDescent="0.2">
      <c r="A220" s="4"/>
      <c r="B220" s="11" t="s">
        <v>145</v>
      </c>
      <c r="C220" s="11" t="s">
        <v>146</v>
      </c>
      <c r="D220" s="11" t="s">
        <v>146</v>
      </c>
      <c r="E220" s="11" t="s">
        <v>145</v>
      </c>
      <c r="F220" s="11" t="s">
        <v>145</v>
      </c>
      <c r="G220" s="11" t="s">
        <v>148</v>
      </c>
      <c r="H220" s="11" t="s">
        <v>145</v>
      </c>
      <c r="I220" s="11" t="s">
        <v>123</v>
      </c>
      <c r="J220" s="11" t="s">
        <v>136</v>
      </c>
      <c r="K220" s="11" t="s">
        <v>146</v>
      </c>
      <c r="L220" s="11"/>
      <c r="M220" s="12"/>
    </row>
    <row r="221" spans="1:13" s="2" customFormat="1" ht="12.75" x14ac:dyDescent="0.2">
      <c r="A221" s="4" t="s">
        <v>0</v>
      </c>
      <c r="B221" s="13" t="s">
        <v>133</v>
      </c>
      <c r="C221" s="13" t="s">
        <v>147</v>
      </c>
      <c r="D221" s="13" t="s">
        <v>147</v>
      </c>
      <c r="E221" s="13" t="s">
        <v>133</v>
      </c>
      <c r="F221" s="13" t="s">
        <v>133</v>
      </c>
      <c r="G221" s="13" t="s">
        <v>48</v>
      </c>
      <c r="H221" s="13" t="s">
        <v>133</v>
      </c>
      <c r="I221" s="13" t="s">
        <v>149</v>
      </c>
      <c r="J221" s="13" t="s">
        <v>150</v>
      </c>
      <c r="K221" s="13" t="s">
        <v>147</v>
      </c>
      <c r="L221" s="13" t="s">
        <v>1</v>
      </c>
      <c r="M221" s="14" t="s">
        <v>2</v>
      </c>
    </row>
    <row r="222" spans="1:13" s="2" customFormat="1" ht="12.75" x14ac:dyDescent="0.2">
      <c r="A222" s="4"/>
      <c r="B222" s="7" t="s">
        <v>132</v>
      </c>
      <c r="C222" s="7" t="s">
        <v>127</v>
      </c>
      <c r="D222" s="7" t="s">
        <v>129</v>
      </c>
      <c r="E222" s="7" t="s">
        <v>130</v>
      </c>
      <c r="F222" s="7" t="s">
        <v>128</v>
      </c>
      <c r="G222" s="7" t="s">
        <v>140</v>
      </c>
      <c r="H222" s="7" t="s">
        <v>137</v>
      </c>
      <c r="I222" s="7" t="s">
        <v>138</v>
      </c>
      <c r="J222" s="7" t="s">
        <v>131</v>
      </c>
      <c r="K222" s="7" t="s">
        <v>139</v>
      </c>
      <c r="L222" s="13"/>
      <c r="M222" s="7"/>
    </row>
    <row r="223" spans="1:13" s="2" customFormat="1" ht="12.75" x14ac:dyDescent="0.2">
      <c r="A223" s="4" t="s">
        <v>75</v>
      </c>
      <c r="B223" s="20">
        <v>24529</v>
      </c>
      <c r="C223" s="20">
        <v>24594</v>
      </c>
      <c r="D223" s="20">
        <v>4711</v>
      </c>
      <c r="E223" s="20">
        <v>1702</v>
      </c>
      <c r="F223" s="20">
        <v>1638</v>
      </c>
      <c r="G223" s="20">
        <v>989</v>
      </c>
      <c r="H223" s="20">
        <v>625</v>
      </c>
      <c r="I223" s="20">
        <v>34</v>
      </c>
      <c r="J223" s="20">
        <v>257</v>
      </c>
      <c r="K223" s="20">
        <v>420</v>
      </c>
      <c r="L223" s="20">
        <v>927</v>
      </c>
      <c r="M223" s="4">
        <f>SUM(B223:L223)</f>
        <v>60426</v>
      </c>
    </row>
    <row r="224" spans="1:13" s="2" customFormat="1" ht="12.75" x14ac:dyDescent="0.2">
      <c r="A224" s="4"/>
    </row>
    <row r="225" spans="1:13" s="2" customFormat="1" ht="12.75" x14ac:dyDescent="0.2">
      <c r="A225" s="3" t="s">
        <v>3</v>
      </c>
      <c r="B225" s="3">
        <f>+B223+E223+F223+H223</f>
        <v>28494</v>
      </c>
      <c r="C225" s="3">
        <f>+C223+D223+K223</f>
        <v>29725</v>
      </c>
      <c r="G225" s="3">
        <f>+G223</f>
        <v>989</v>
      </c>
      <c r="I225" s="3">
        <f>+I223</f>
        <v>34</v>
      </c>
      <c r="J225" s="3">
        <f>+J223</f>
        <v>257</v>
      </c>
    </row>
    <row r="226" spans="1:13" s="2" customFormat="1" ht="12.75" x14ac:dyDescent="0.2"/>
    <row r="227" spans="1:13" s="2" customFormat="1" ht="12.75" x14ac:dyDescent="0.2">
      <c r="A227" s="4" t="s">
        <v>77</v>
      </c>
      <c r="B227" s="4"/>
      <c r="C227" s="4"/>
      <c r="D227" s="4"/>
    </row>
    <row r="228" spans="1:13" s="2" customFormat="1" ht="12.75" x14ac:dyDescent="0.2">
      <c r="B228" s="4"/>
      <c r="C228" s="4"/>
      <c r="D228" s="4"/>
    </row>
    <row r="229" spans="1:13" s="2" customFormat="1" ht="12.75" x14ac:dyDescent="0.2">
      <c r="A229" s="4"/>
      <c r="B229" s="11" t="s">
        <v>145</v>
      </c>
      <c r="C229" s="11" t="s">
        <v>146</v>
      </c>
      <c r="D229" s="11" t="s">
        <v>146</v>
      </c>
      <c r="E229" s="11" t="s">
        <v>145</v>
      </c>
      <c r="F229" s="11" t="s">
        <v>145</v>
      </c>
      <c r="G229" s="11" t="s">
        <v>148</v>
      </c>
      <c r="H229" s="11" t="s">
        <v>145</v>
      </c>
      <c r="I229" s="11" t="s">
        <v>123</v>
      </c>
      <c r="J229" s="11" t="s">
        <v>136</v>
      </c>
      <c r="K229" s="11" t="s">
        <v>146</v>
      </c>
      <c r="L229" s="11"/>
      <c r="M229" s="12"/>
    </row>
    <row r="230" spans="1:13" s="2" customFormat="1" ht="12.75" x14ac:dyDescent="0.2">
      <c r="A230" s="4" t="s">
        <v>0</v>
      </c>
      <c r="B230" s="13" t="s">
        <v>133</v>
      </c>
      <c r="C230" s="13" t="s">
        <v>147</v>
      </c>
      <c r="D230" s="13" t="s">
        <v>147</v>
      </c>
      <c r="E230" s="13" t="s">
        <v>133</v>
      </c>
      <c r="F230" s="13" t="s">
        <v>133</v>
      </c>
      <c r="G230" s="13" t="s">
        <v>48</v>
      </c>
      <c r="H230" s="13" t="s">
        <v>133</v>
      </c>
      <c r="I230" s="13" t="s">
        <v>149</v>
      </c>
      <c r="J230" s="13" t="s">
        <v>150</v>
      </c>
      <c r="K230" s="13" t="s">
        <v>147</v>
      </c>
      <c r="L230" s="13" t="s">
        <v>1</v>
      </c>
      <c r="M230" s="14" t="s">
        <v>2</v>
      </c>
    </row>
    <row r="231" spans="1:13" s="2" customFormat="1" ht="12.75" x14ac:dyDescent="0.2">
      <c r="A231" s="4"/>
      <c r="B231" s="7" t="s">
        <v>132</v>
      </c>
      <c r="C231" s="7" t="s">
        <v>127</v>
      </c>
      <c r="D231" s="7" t="s">
        <v>129</v>
      </c>
      <c r="E231" s="7" t="s">
        <v>130</v>
      </c>
      <c r="F231" s="7" t="s">
        <v>128</v>
      </c>
      <c r="G231" s="7" t="s">
        <v>140</v>
      </c>
      <c r="H231" s="7" t="s">
        <v>137</v>
      </c>
      <c r="I231" s="7" t="s">
        <v>138</v>
      </c>
      <c r="J231" s="7" t="s">
        <v>131</v>
      </c>
      <c r="K231" s="7" t="s">
        <v>139</v>
      </c>
      <c r="L231" s="13"/>
      <c r="M231" s="7"/>
    </row>
    <row r="232" spans="1:13" s="2" customFormat="1" ht="12.75" x14ac:dyDescent="0.2">
      <c r="A232" s="4" t="s">
        <v>33</v>
      </c>
      <c r="B232" s="20">
        <v>35133</v>
      </c>
      <c r="C232" s="20">
        <v>1478</v>
      </c>
      <c r="D232" s="20">
        <v>241</v>
      </c>
      <c r="E232" s="20">
        <v>5048</v>
      </c>
      <c r="F232" s="20">
        <v>463</v>
      </c>
      <c r="G232" s="20">
        <v>4344</v>
      </c>
      <c r="H232" s="20">
        <v>630</v>
      </c>
      <c r="I232" s="20">
        <v>27</v>
      </c>
      <c r="J232" s="20">
        <v>158</v>
      </c>
      <c r="K232" s="20">
        <v>70</v>
      </c>
      <c r="L232" s="20">
        <v>1116</v>
      </c>
      <c r="M232" s="4">
        <f>SUM(B232:L232)</f>
        <v>48708</v>
      </c>
    </row>
    <row r="233" spans="1:13" s="2" customFormat="1" ht="12.75" x14ac:dyDescent="0.2">
      <c r="A233" s="4"/>
    </row>
    <row r="234" spans="1:13" s="2" customFormat="1" ht="12.75" x14ac:dyDescent="0.2">
      <c r="A234" s="3" t="s">
        <v>3</v>
      </c>
      <c r="B234" s="3">
        <f>+B232+E232+F232+H232</f>
        <v>41274</v>
      </c>
      <c r="C234" s="3">
        <f>+C232+D232+K232</f>
        <v>1789</v>
      </c>
      <c r="G234" s="3">
        <f>+G232</f>
        <v>4344</v>
      </c>
      <c r="I234" s="3">
        <f>+I232</f>
        <v>27</v>
      </c>
      <c r="J234" s="3">
        <f>+J232</f>
        <v>158</v>
      </c>
    </row>
    <row r="235" spans="1:13" s="2" customFormat="1" ht="12.75" x14ac:dyDescent="0.2"/>
    <row r="236" spans="1:13" s="2" customFormat="1" ht="12.75" x14ac:dyDescent="0.2">
      <c r="A236" s="4" t="s">
        <v>78</v>
      </c>
      <c r="B236" s="4"/>
      <c r="C236" s="4"/>
      <c r="D236" s="4"/>
    </row>
    <row r="237" spans="1:13" s="2" customFormat="1" ht="12.75" x14ac:dyDescent="0.2">
      <c r="B237" s="4"/>
      <c r="C237" s="4"/>
      <c r="D237" s="4"/>
    </row>
    <row r="238" spans="1:13" s="2" customFormat="1" ht="12.75" x14ac:dyDescent="0.2">
      <c r="A238" s="4"/>
      <c r="B238" s="11" t="s">
        <v>145</v>
      </c>
      <c r="C238" s="11" t="s">
        <v>146</v>
      </c>
      <c r="D238" s="11" t="s">
        <v>146</v>
      </c>
      <c r="E238" s="11" t="s">
        <v>145</v>
      </c>
      <c r="F238" s="11" t="s">
        <v>145</v>
      </c>
      <c r="G238" s="11" t="s">
        <v>148</v>
      </c>
      <c r="H238" s="11" t="s">
        <v>145</v>
      </c>
      <c r="I238" s="11" t="s">
        <v>123</v>
      </c>
      <c r="J238" s="11" t="s">
        <v>136</v>
      </c>
      <c r="K238" s="11" t="s">
        <v>146</v>
      </c>
      <c r="L238" s="11"/>
      <c r="M238" s="12"/>
    </row>
    <row r="239" spans="1:13" s="2" customFormat="1" ht="12.75" x14ac:dyDescent="0.2">
      <c r="A239" s="4" t="s">
        <v>0</v>
      </c>
      <c r="B239" s="13" t="s">
        <v>133</v>
      </c>
      <c r="C239" s="13" t="s">
        <v>147</v>
      </c>
      <c r="D239" s="13" t="s">
        <v>147</v>
      </c>
      <c r="E239" s="13" t="s">
        <v>133</v>
      </c>
      <c r="F239" s="13" t="s">
        <v>133</v>
      </c>
      <c r="G239" s="13" t="s">
        <v>48</v>
      </c>
      <c r="H239" s="13" t="s">
        <v>133</v>
      </c>
      <c r="I239" s="13" t="s">
        <v>149</v>
      </c>
      <c r="J239" s="13" t="s">
        <v>150</v>
      </c>
      <c r="K239" s="13" t="s">
        <v>147</v>
      </c>
      <c r="L239" s="13" t="s">
        <v>1</v>
      </c>
      <c r="M239" s="14" t="s">
        <v>2</v>
      </c>
    </row>
    <row r="240" spans="1:13" s="2" customFormat="1" ht="12.75" x14ac:dyDescent="0.2">
      <c r="A240" s="4"/>
      <c r="B240" s="7" t="s">
        <v>132</v>
      </c>
      <c r="C240" s="7" t="s">
        <v>127</v>
      </c>
      <c r="D240" s="7" t="s">
        <v>129</v>
      </c>
      <c r="E240" s="7" t="s">
        <v>130</v>
      </c>
      <c r="F240" s="7" t="s">
        <v>128</v>
      </c>
      <c r="G240" s="7" t="s">
        <v>140</v>
      </c>
      <c r="H240" s="7" t="s">
        <v>137</v>
      </c>
      <c r="I240" s="7" t="s">
        <v>138</v>
      </c>
      <c r="J240" s="7" t="s">
        <v>131</v>
      </c>
      <c r="K240" s="7" t="s">
        <v>139</v>
      </c>
      <c r="L240" s="13"/>
      <c r="M240" s="7"/>
    </row>
    <row r="241" spans="1:13" s="2" customFormat="1" ht="12.75" x14ac:dyDescent="0.2">
      <c r="A241" s="4" t="s">
        <v>33</v>
      </c>
      <c r="B241" s="20">
        <v>8270</v>
      </c>
      <c r="C241" s="20">
        <v>1669</v>
      </c>
      <c r="D241" s="20">
        <v>330</v>
      </c>
      <c r="E241" s="20">
        <v>2240</v>
      </c>
      <c r="F241" s="20">
        <v>245</v>
      </c>
      <c r="G241" s="20">
        <v>2059</v>
      </c>
      <c r="H241" s="20">
        <v>420</v>
      </c>
      <c r="I241" s="20">
        <v>11</v>
      </c>
      <c r="J241" s="20">
        <v>112</v>
      </c>
      <c r="K241" s="20">
        <v>30</v>
      </c>
      <c r="L241" s="20">
        <v>426</v>
      </c>
      <c r="M241" s="4">
        <f>SUM(B241:L241)</f>
        <v>15812</v>
      </c>
    </row>
    <row r="242" spans="1:13" s="2" customFormat="1" ht="13.5" thickBot="1" x14ac:dyDescent="0.25">
      <c r="A242" s="4" t="s">
        <v>34</v>
      </c>
      <c r="B242" s="5">
        <v>15407</v>
      </c>
      <c r="C242" s="5">
        <v>2953</v>
      </c>
      <c r="D242" s="5">
        <v>276</v>
      </c>
      <c r="E242" s="5">
        <v>1970</v>
      </c>
      <c r="F242" s="5">
        <v>359</v>
      </c>
      <c r="G242" s="5">
        <v>1783</v>
      </c>
      <c r="H242" s="5">
        <v>657</v>
      </c>
      <c r="I242" s="5">
        <v>19</v>
      </c>
      <c r="J242" s="5">
        <v>132</v>
      </c>
      <c r="K242" s="5">
        <v>41</v>
      </c>
      <c r="L242" s="5">
        <v>578</v>
      </c>
      <c r="M242" s="6">
        <f>SUM(B242:L242)</f>
        <v>24175</v>
      </c>
    </row>
    <row r="243" spans="1:13" s="2" customFormat="1" ht="12.75" x14ac:dyDescent="0.2">
      <c r="A243" s="15" t="s">
        <v>2</v>
      </c>
      <c r="B243" s="4">
        <f t="shared" ref="B243:M243" si="3">SUM(B241:B242)</f>
        <v>23677</v>
      </c>
      <c r="C243" s="4">
        <f t="shared" si="3"/>
        <v>4622</v>
      </c>
      <c r="D243" s="4">
        <f t="shared" si="3"/>
        <v>606</v>
      </c>
      <c r="E243" s="4">
        <f t="shared" si="3"/>
        <v>4210</v>
      </c>
      <c r="F243" s="4">
        <f t="shared" si="3"/>
        <v>604</v>
      </c>
      <c r="G243" s="4">
        <f t="shared" si="3"/>
        <v>3842</v>
      </c>
      <c r="H243" s="4">
        <f t="shared" si="3"/>
        <v>1077</v>
      </c>
      <c r="I243" s="4">
        <f t="shared" si="3"/>
        <v>30</v>
      </c>
      <c r="J243" s="4">
        <f t="shared" si="3"/>
        <v>244</v>
      </c>
      <c r="K243" s="4">
        <f t="shared" si="3"/>
        <v>71</v>
      </c>
      <c r="L243" s="4">
        <f t="shared" si="3"/>
        <v>1004</v>
      </c>
      <c r="M243" s="4">
        <f t="shared" si="3"/>
        <v>39987</v>
      </c>
    </row>
    <row r="244" spans="1:13" s="2" customFormat="1" ht="12.75" x14ac:dyDescent="0.2">
      <c r="A244" s="4"/>
    </row>
    <row r="245" spans="1:13" s="2" customFormat="1" ht="12.75" x14ac:dyDescent="0.2">
      <c r="A245" s="3" t="s">
        <v>3</v>
      </c>
      <c r="B245" s="3">
        <f>+B243+E243+F243+H243</f>
        <v>29568</v>
      </c>
      <c r="C245" s="3">
        <f>+C243+D243+K243</f>
        <v>5299</v>
      </c>
      <c r="G245" s="3">
        <f>+G243</f>
        <v>3842</v>
      </c>
      <c r="I245" s="3">
        <f>+I243</f>
        <v>30</v>
      </c>
      <c r="J245" s="3">
        <f>+J243</f>
        <v>244</v>
      </c>
    </row>
    <row r="246" spans="1:13" s="2" customFormat="1" ht="12.75" x14ac:dyDescent="0.2"/>
    <row r="247" spans="1:13" s="2" customFormat="1" ht="12.75" x14ac:dyDescent="0.2">
      <c r="A247" s="4" t="s">
        <v>79</v>
      </c>
      <c r="B247" s="4"/>
      <c r="C247" s="4"/>
    </row>
    <row r="248" spans="1:13" s="2" customFormat="1" ht="12.75" x14ac:dyDescent="0.2">
      <c r="B248" s="4"/>
      <c r="C248" s="4"/>
    </row>
    <row r="249" spans="1:13" s="2" customFormat="1" ht="12.75" x14ac:dyDescent="0.2">
      <c r="A249" s="4"/>
      <c r="B249" s="11" t="s">
        <v>145</v>
      </c>
      <c r="C249" s="11" t="s">
        <v>146</v>
      </c>
      <c r="D249" s="11" t="s">
        <v>146</v>
      </c>
      <c r="E249" s="11" t="s">
        <v>145</v>
      </c>
      <c r="F249" s="11" t="s">
        <v>145</v>
      </c>
      <c r="G249" s="11" t="s">
        <v>148</v>
      </c>
      <c r="H249" s="11" t="s">
        <v>145</v>
      </c>
      <c r="I249" s="11" t="s">
        <v>123</v>
      </c>
      <c r="J249" s="11" t="s">
        <v>136</v>
      </c>
      <c r="K249" s="11" t="s">
        <v>146</v>
      </c>
      <c r="L249" s="11"/>
      <c r="M249" s="12"/>
    </row>
    <row r="250" spans="1:13" s="2" customFormat="1" ht="12.75" x14ac:dyDescent="0.2">
      <c r="A250" s="4" t="s">
        <v>0</v>
      </c>
      <c r="B250" s="13" t="s">
        <v>133</v>
      </c>
      <c r="C250" s="13" t="s">
        <v>147</v>
      </c>
      <c r="D250" s="13" t="s">
        <v>147</v>
      </c>
      <c r="E250" s="13" t="s">
        <v>133</v>
      </c>
      <c r="F250" s="13" t="s">
        <v>133</v>
      </c>
      <c r="G250" s="13" t="s">
        <v>48</v>
      </c>
      <c r="H250" s="13" t="s">
        <v>133</v>
      </c>
      <c r="I250" s="13" t="s">
        <v>149</v>
      </c>
      <c r="J250" s="13" t="s">
        <v>150</v>
      </c>
      <c r="K250" s="13" t="s">
        <v>147</v>
      </c>
      <c r="L250" s="13" t="s">
        <v>1</v>
      </c>
      <c r="M250" s="14" t="s">
        <v>2</v>
      </c>
    </row>
    <row r="251" spans="1:13" s="2" customFormat="1" ht="12.75" x14ac:dyDescent="0.2">
      <c r="A251" s="4"/>
      <c r="B251" s="7" t="s">
        <v>132</v>
      </c>
      <c r="C251" s="7" t="s">
        <v>127</v>
      </c>
      <c r="D251" s="7" t="s">
        <v>129</v>
      </c>
      <c r="E251" s="7" t="s">
        <v>130</v>
      </c>
      <c r="F251" s="7" t="s">
        <v>128</v>
      </c>
      <c r="G251" s="7" t="s">
        <v>140</v>
      </c>
      <c r="H251" s="7" t="s">
        <v>137</v>
      </c>
      <c r="I251" s="7" t="s">
        <v>138</v>
      </c>
      <c r="J251" s="7" t="s">
        <v>131</v>
      </c>
      <c r="K251" s="7" t="s">
        <v>139</v>
      </c>
      <c r="L251" s="13"/>
      <c r="M251" s="7"/>
    </row>
    <row r="252" spans="1:13" s="2" customFormat="1" ht="12.75" x14ac:dyDescent="0.2">
      <c r="A252" s="4" t="s">
        <v>34</v>
      </c>
      <c r="B252" s="20">
        <v>33973</v>
      </c>
      <c r="C252" s="20">
        <v>6283</v>
      </c>
      <c r="D252" s="20">
        <v>713</v>
      </c>
      <c r="E252" s="20">
        <v>6544</v>
      </c>
      <c r="F252" s="20">
        <v>1038</v>
      </c>
      <c r="G252" s="20">
        <v>5232</v>
      </c>
      <c r="H252" s="20">
        <v>2133</v>
      </c>
      <c r="I252" s="20">
        <v>40</v>
      </c>
      <c r="J252" s="20">
        <v>309</v>
      </c>
      <c r="K252" s="20">
        <v>104</v>
      </c>
      <c r="L252" s="20">
        <v>1306</v>
      </c>
      <c r="M252" s="4">
        <f>SUM(B252:L252)</f>
        <v>57675</v>
      </c>
    </row>
    <row r="253" spans="1:13" s="2" customFormat="1" ht="12.75" x14ac:dyDescent="0.2">
      <c r="A253" s="4"/>
    </row>
    <row r="254" spans="1:13" s="2" customFormat="1" ht="12.75" x14ac:dyDescent="0.2">
      <c r="A254" s="3" t="s">
        <v>3</v>
      </c>
      <c r="B254" s="3">
        <f>+B252+E252+F252+H252</f>
        <v>43688</v>
      </c>
      <c r="C254" s="3">
        <f>+C252+D252+K252</f>
        <v>7100</v>
      </c>
      <c r="G254" s="3">
        <f>+G252</f>
        <v>5232</v>
      </c>
      <c r="I254" s="3">
        <f>+I252</f>
        <v>40</v>
      </c>
      <c r="J254" s="3">
        <f>+J252</f>
        <v>309</v>
      </c>
    </row>
    <row r="255" spans="1:13" s="2" customFormat="1" ht="12.75" x14ac:dyDescent="0.2"/>
    <row r="256" spans="1:13" s="2" customFormat="1" ht="12.75" x14ac:dyDescent="0.2">
      <c r="A256" s="4" t="s">
        <v>80</v>
      </c>
      <c r="B256" s="4"/>
      <c r="C256" s="4"/>
      <c r="D256" s="4"/>
      <c r="E256" s="4"/>
    </row>
    <row r="257" spans="1:13" s="2" customFormat="1" ht="12.75" x14ac:dyDescent="0.2">
      <c r="B257" s="4"/>
      <c r="C257" s="4"/>
      <c r="D257" s="4"/>
      <c r="E257" s="4"/>
    </row>
    <row r="258" spans="1:13" s="2" customFormat="1" ht="12.75" x14ac:dyDescent="0.2">
      <c r="A258" s="4"/>
      <c r="B258" s="11" t="s">
        <v>145</v>
      </c>
      <c r="C258" s="11" t="s">
        <v>146</v>
      </c>
      <c r="D258" s="11" t="s">
        <v>146</v>
      </c>
      <c r="E258" s="11" t="s">
        <v>145</v>
      </c>
      <c r="F258" s="11" t="s">
        <v>145</v>
      </c>
      <c r="G258" s="11" t="s">
        <v>148</v>
      </c>
      <c r="H258" s="11" t="s">
        <v>145</v>
      </c>
      <c r="I258" s="11" t="s">
        <v>123</v>
      </c>
      <c r="J258" s="11" t="s">
        <v>136</v>
      </c>
      <c r="K258" s="11" t="s">
        <v>146</v>
      </c>
      <c r="L258" s="11"/>
      <c r="M258" s="12"/>
    </row>
    <row r="259" spans="1:13" s="2" customFormat="1" ht="12.75" x14ac:dyDescent="0.2">
      <c r="A259" s="4" t="s">
        <v>0</v>
      </c>
      <c r="B259" s="13" t="s">
        <v>133</v>
      </c>
      <c r="C259" s="13" t="s">
        <v>147</v>
      </c>
      <c r="D259" s="13" t="s">
        <v>147</v>
      </c>
      <c r="E259" s="13" t="s">
        <v>133</v>
      </c>
      <c r="F259" s="13" t="s">
        <v>133</v>
      </c>
      <c r="G259" s="13" t="s">
        <v>48</v>
      </c>
      <c r="H259" s="13" t="s">
        <v>133</v>
      </c>
      <c r="I259" s="13" t="s">
        <v>149</v>
      </c>
      <c r="J259" s="13" t="s">
        <v>150</v>
      </c>
      <c r="K259" s="13" t="s">
        <v>147</v>
      </c>
      <c r="L259" s="13" t="s">
        <v>1</v>
      </c>
      <c r="M259" s="14" t="s">
        <v>2</v>
      </c>
    </row>
    <row r="260" spans="1:13" s="2" customFormat="1" ht="12.75" x14ac:dyDescent="0.2">
      <c r="A260" s="4"/>
      <c r="B260" s="7" t="s">
        <v>132</v>
      </c>
      <c r="C260" s="7" t="s">
        <v>127</v>
      </c>
      <c r="D260" s="7" t="s">
        <v>129</v>
      </c>
      <c r="E260" s="7" t="s">
        <v>130</v>
      </c>
      <c r="F260" s="7" t="s">
        <v>128</v>
      </c>
      <c r="G260" s="7" t="s">
        <v>140</v>
      </c>
      <c r="H260" s="7" t="s">
        <v>137</v>
      </c>
      <c r="I260" s="7" t="s">
        <v>138</v>
      </c>
      <c r="J260" s="7" t="s">
        <v>131</v>
      </c>
      <c r="K260" s="7" t="s">
        <v>139</v>
      </c>
      <c r="L260" s="13"/>
      <c r="M260" s="7"/>
    </row>
    <row r="261" spans="1:13" s="2" customFormat="1" ht="12.75" x14ac:dyDescent="0.2">
      <c r="A261" s="4" t="s">
        <v>34</v>
      </c>
      <c r="B261" s="20">
        <v>34464</v>
      </c>
      <c r="C261" s="20">
        <v>12329</v>
      </c>
      <c r="D261" s="20">
        <v>1008</v>
      </c>
      <c r="E261" s="20">
        <v>3284</v>
      </c>
      <c r="F261" s="20">
        <v>1386</v>
      </c>
      <c r="G261" s="20">
        <v>2767</v>
      </c>
      <c r="H261" s="20">
        <v>1923</v>
      </c>
      <c r="I261" s="20">
        <v>33</v>
      </c>
      <c r="J261" s="20">
        <v>316</v>
      </c>
      <c r="K261" s="20">
        <v>78</v>
      </c>
      <c r="L261" s="20">
        <v>1263</v>
      </c>
      <c r="M261" s="4">
        <f>SUM(B261:L261)</f>
        <v>58851</v>
      </c>
    </row>
    <row r="262" spans="1:13" s="2" customFormat="1" ht="12.75" x14ac:dyDescent="0.2">
      <c r="A262" s="4"/>
    </row>
    <row r="263" spans="1:13" s="2" customFormat="1" ht="12.75" x14ac:dyDescent="0.2">
      <c r="A263" s="3" t="s">
        <v>3</v>
      </c>
      <c r="B263" s="3">
        <f>+B261+E261+F261+H261</f>
        <v>41057</v>
      </c>
      <c r="C263" s="3">
        <f>+C261+D261+K261</f>
        <v>13415</v>
      </c>
      <c r="G263" s="3">
        <f>+G261</f>
        <v>2767</v>
      </c>
      <c r="I263" s="3">
        <f>+I261</f>
        <v>33</v>
      </c>
      <c r="J263" s="3">
        <f>+J261</f>
        <v>316</v>
      </c>
    </row>
    <row r="264" spans="1:13" s="2" customFormat="1" ht="12.75" x14ac:dyDescent="0.2"/>
    <row r="265" spans="1:13" s="2" customFormat="1" ht="12.75" x14ac:dyDescent="0.2">
      <c r="A265" s="4" t="s">
        <v>81</v>
      </c>
      <c r="B265" s="4"/>
      <c r="C265" s="4"/>
      <c r="D265" s="4"/>
    </row>
    <row r="266" spans="1:13" s="2" customFormat="1" ht="12.75" x14ac:dyDescent="0.2">
      <c r="B266" s="4"/>
      <c r="C266" s="4"/>
      <c r="D266" s="4"/>
    </row>
    <row r="267" spans="1:13" s="2" customFormat="1" ht="12.75" x14ac:dyDescent="0.2">
      <c r="A267" s="4"/>
      <c r="B267" s="11" t="s">
        <v>145</v>
      </c>
      <c r="C267" s="11" t="s">
        <v>146</v>
      </c>
      <c r="D267" s="11" t="s">
        <v>146</v>
      </c>
      <c r="E267" s="11" t="s">
        <v>145</v>
      </c>
      <c r="F267" s="11" t="s">
        <v>145</v>
      </c>
      <c r="G267" s="11" t="s">
        <v>148</v>
      </c>
      <c r="H267" s="11" t="s">
        <v>145</v>
      </c>
      <c r="I267" s="11" t="s">
        <v>123</v>
      </c>
      <c r="J267" s="11" t="s">
        <v>136</v>
      </c>
      <c r="K267" s="11" t="s">
        <v>146</v>
      </c>
      <c r="L267" s="11"/>
      <c r="M267" s="12"/>
    </row>
    <row r="268" spans="1:13" s="2" customFormat="1" ht="12.75" x14ac:dyDescent="0.2">
      <c r="A268" s="4" t="s">
        <v>0</v>
      </c>
      <c r="B268" s="13" t="s">
        <v>133</v>
      </c>
      <c r="C268" s="13" t="s">
        <v>147</v>
      </c>
      <c r="D268" s="13" t="s">
        <v>147</v>
      </c>
      <c r="E268" s="13" t="s">
        <v>133</v>
      </c>
      <c r="F268" s="13" t="s">
        <v>133</v>
      </c>
      <c r="G268" s="13" t="s">
        <v>48</v>
      </c>
      <c r="H268" s="13" t="s">
        <v>133</v>
      </c>
      <c r="I268" s="13" t="s">
        <v>149</v>
      </c>
      <c r="J268" s="13" t="s">
        <v>150</v>
      </c>
      <c r="K268" s="13" t="s">
        <v>147</v>
      </c>
      <c r="L268" s="13" t="s">
        <v>1</v>
      </c>
      <c r="M268" s="14" t="s">
        <v>2</v>
      </c>
    </row>
    <row r="269" spans="1:13" s="2" customFormat="1" ht="12.75" x14ac:dyDescent="0.2">
      <c r="A269" s="4"/>
      <c r="B269" s="7" t="s">
        <v>132</v>
      </c>
      <c r="C269" s="7" t="s">
        <v>127</v>
      </c>
      <c r="D269" s="7" t="s">
        <v>129</v>
      </c>
      <c r="E269" s="7" t="s">
        <v>130</v>
      </c>
      <c r="F269" s="7" t="s">
        <v>128</v>
      </c>
      <c r="G269" s="7" t="s">
        <v>140</v>
      </c>
      <c r="H269" s="7" t="s">
        <v>137</v>
      </c>
      <c r="I269" s="7" t="s">
        <v>138</v>
      </c>
      <c r="J269" s="7" t="s">
        <v>131</v>
      </c>
      <c r="K269" s="7" t="s">
        <v>139</v>
      </c>
      <c r="L269" s="13"/>
      <c r="M269" s="7"/>
    </row>
    <row r="270" spans="1:13" s="2" customFormat="1" ht="12.75" x14ac:dyDescent="0.2">
      <c r="A270" s="4" t="s">
        <v>32</v>
      </c>
      <c r="B270" s="20">
        <v>15133</v>
      </c>
      <c r="C270" s="20">
        <v>795</v>
      </c>
      <c r="D270" s="20">
        <v>102</v>
      </c>
      <c r="E270" s="20">
        <v>327</v>
      </c>
      <c r="F270" s="20">
        <v>71</v>
      </c>
      <c r="G270" s="20">
        <v>230</v>
      </c>
      <c r="H270" s="20">
        <v>58</v>
      </c>
      <c r="I270" s="20">
        <v>6</v>
      </c>
      <c r="J270" s="20">
        <v>17</v>
      </c>
      <c r="K270" s="20">
        <v>19</v>
      </c>
      <c r="L270" s="20">
        <v>372</v>
      </c>
      <c r="M270" s="4">
        <f>SUM(B270:L270)</f>
        <v>17130</v>
      </c>
    </row>
    <row r="271" spans="1:13" s="2" customFormat="1" ht="13.5" thickBot="1" x14ac:dyDescent="0.25">
      <c r="A271" s="4" t="s">
        <v>34</v>
      </c>
      <c r="B271" s="5">
        <v>12625</v>
      </c>
      <c r="C271" s="5">
        <v>2133</v>
      </c>
      <c r="D271" s="5">
        <v>261</v>
      </c>
      <c r="E271" s="5">
        <v>1695</v>
      </c>
      <c r="F271" s="5">
        <v>365</v>
      </c>
      <c r="G271" s="5">
        <v>1319</v>
      </c>
      <c r="H271" s="5">
        <v>605</v>
      </c>
      <c r="I271" s="5">
        <v>17</v>
      </c>
      <c r="J271" s="5">
        <v>89</v>
      </c>
      <c r="K271" s="5">
        <v>41</v>
      </c>
      <c r="L271" s="5">
        <v>423</v>
      </c>
      <c r="M271" s="6">
        <f>SUM(B271:L271)</f>
        <v>19573</v>
      </c>
    </row>
    <row r="272" spans="1:13" s="2" customFormat="1" ht="12.75" x14ac:dyDescent="0.2">
      <c r="A272" s="15" t="s">
        <v>2</v>
      </c>
      <c r="B272" s="4">
        <f t="shared" ref="B272:M272" si="4">SUM(B270:B271)</f>
        <v>27758</v>
      </c>
      <c r="C272" s="4">
        <f t="shared" si="4"/>
        <v>2928</v>
      </c>
      <c r="D272" s="4">
        <f t="shared" si="4"/>
        <v>363</v>
      </c>
      <c r="E272" s="4">
        <f t="shared" si="4"/>
        <v>2022</v>
      </c>
      <c r="F272" s="4">
        <f t="shared" si="4"/>
        <v>436</v>
      </c>
      <c r="G272" s="4">
        <f t="shared" si="4"/>
        <v>1549</v>
      </c>
      <c r="H272" s="4">
        <f t="shared" si="4"/>
        <v>663</v>
      </c>
      <c r="I272" s="4">
        <f t="shared" si="4"/>
        <v>23</v>
      </c>
      <c r="J272" s="4">
        <f t="shared" si="4"/>
        <v>106</v>
      </c>
      <c r="K272" s="4">
        <f t="shared" si="4"/>
        <v>60</v>
      </c>
      <c r="L272" s="4">
        <f t="shared" si="4"/>
        <v>795</v>
      </c>
      <c r="M272" s="4">
        <f t="shared" si="4"/>
        <v>36703</v>
      </c>
    </row>
    <row r="273" spans="1:13" s="2" customFormat="1" ht="12.75" x14ac:dyDescent="0.2">
      <c r="A273" s="4"/>
    </row>
    <row r="274" spans="1:13" s="2" customFormat="1" ht="12.75" x14ac:dyDescent="0.2">
      <c r="A274" s="3" t="s">
        <v>3</v>
      </c>
      <c r="B274" s="3">
        <f>+B272+E272+F272+H272</f>
        <v>30879</v>
      </c>
      <c r="C274" s="3">
        <f>+C272+D272+K272</f>
        <v>3351</v>
      </c>
      <c r="G274" s="3">
        <f>+G272</f>
        <v>1549</v>
      </c>
      <c r="I274" s="3">
        <f>+I272</f>
        <v>23</v>
      </c>
      <c r="J274" s="3">
        <f>+J272</f>
        <v>106</v>
      </c>
    </row>
    <row r="275" spans="1:13" s="2" customFormat="1" ht="12.75" x14ac:dyDescent="0.2"/>
    <row r="276" spans="1:13" s="2" customFormat="1" ht="12.75" x14ac:dyDescent="0.2">
      <c r="A276" s="4" t="s">
        <v>82</v>
      </c>
      <c r="B276" s="4"/>
      <c r="C276" s="4"/>
    </row>
    <row r="277" spans="1:13" s="2" customFormat="1" ht="12.75" x14ac:dyDescent="0.2">
      <c r="B277" s="4"/>
      <c r="C277" s="4"/>
    </row>
    <row r="278" spans="1:13" s="2" customFormat="1" ht="12.75" x14ac:dyDescent="0.2">
      <c r="A278" s="4"/>
      <c r="B278" s="11" t="s">
        <v>145</v>
      </c>
      <c r="C278" s="11" t="s">
        <v>146</v>
      </c>
      <c r="D278" s="11" t="s">
        <v>146</v>
      </c>
      <c r="E278" s="11" t="s">
        <v>145</v>
      </c>
      <c r="F278" s="11" t="s">
        <v>145</v>
      </c>
      <c r="G278" s="11" t="s">
        <v>148</v>
      </c>
      <c r="H278" s="11" t="s">
        <v>145</v>
      </c>
      <c r="I278" s="11" t="s">
        <v>123</v>
      </c>
      <c r="J278" s="11" t="s">
        <v>136</v>
      </c>
      <c r="K278" s="11" t="s">
        <v>146</v>
      </c>
      <c r="L278" s="11"/>
      <c r="M278" s="12"/>
    </row>
    <row r="279" spans="1:13" s="2" customFormat="1" ht="12.75" x14ac:dyDescent="0.2">
      <c r="A279" s="4" t="s">
        <v>0</v>
      </c>
      <c r="B279" s="13" t="s">
        <v>133</v>
      </c>
      <c r="C279" s="13" t="s">
        <v>147</v>
      </c>
      <c r="D279" s="13" t="s">
        <v>147</v>
      </c>
      <c r="E279" s="13" t="s">
        <v>133</v>
      </c>
      <c r="F279" s="13" t="s">
        <v>133</v>
      </c>
      <c r="G279" s="13" t="s">
        <v>48</v>
      </c>
      <c r="H279" s="13" t="s">
        <v>133</v>
      </c>
      <c r="I279" s="13" t="s">
        <v>149</v>
      </c>
      <c r="J279" s="13" t="s">
        <v>150</v>
      </c>
      <c r="K279" s="13" t="s">
        <v>147</v>
      </c>
      <c r="L279" s="13" t="s">
        <v>1</v>
      </c>
      <c r="M279" s="14" t="s">
        <v>2</v>
      </c>
    </row>
    <row r="280" spans="1:13" s="2" customFormat="1" ht="12.75" x14ac:dyDescent="0.2">
      <c r="A280" s="4"/>
      <c r="B280" s="7" t="s">
        <v>132</v>
      </c>
      <c r="C280" s="7" t="s">
        <v>127</v>
      </c>
      <c r="D280" s="7" t="s">
        <v>129</v>
      </c>
      <c r="E280" s="7" t="s">
        <v>130</v>
      </c>
      <c r="F280" s="7" t="s">
        <v>128</v>
      </c>
      <c r="G280" s="7" t="s">
        <v>140</v>
      </c>
      <c r="H280" s="7" t="s">
        <v>137</v>
      </c>
      <c r="I280" s="7" t="s">
        <v>138</v>
      </c>
      <c r="J280" s="7" t="s">
        <v>131</v>
      </c>
      <c r="K280" s="7" t="s">
        <v>139</v>
      </c>
      <c r="L280" s="13"/>
      <c r="M280" s="7"/>
    </row>
    <row r="281" spans="1:13" s="2" customFormat="1" ht="12.75" x14ac:dyDescent="0.2">
      <c r="A281" s="4" t="s">
        <v>34</v>
      </c>
      <c r="B281" s="20">
        <v>39360</v>
      </c>
      <c r="C281" s="20">
        <v>2101</v>
      </c>
      <c r="D281" s="20">
        <v>290</v>
      </c>
      <c r="E281" s="20">
        <v>3904</v>
      </c>
      <c r="F281" s="20">
        <v>632</v>
      </c>
      <c r="G281" s="20">
        <v>2943</v>
      </c>
      <c r="H281" s="20">
        <v>866</v>
      </c>
      <c r="I281" s="20">
        <v>27</v>
      </c>
      <c r="J281" s="20">
        <v>150</v>
      </c>
      <c r="K281" s="20">
        <v>72</v>
      </c>
      <c r="L281" s="20">
        <v>1212</v>
      </c>
      <c r="M281" s="4">
        <f>SUM(B281:L281)</f>
        <v>51557</v>
      </c>
    </row>
    <row r="282" spans="1:13" s="2" customFormat="1" ht="12.75" x14ac:dyDescent="0.2">
      <c r="A282" s="4"/>
    </row>
    <row r="283" spans="1:13" s="2" customFormat="1" ht="12.75" x14ac:dyDescent="0.2">
      <c r="A283" s="3" t="s">
        <v>3</v>
      </c>
      <c r="B283" s="3">
        <f>+B281+E281+F281+H281</f>
        <v>44762</v>
      </c>
      <c r="C283" s="3">
        <f>+C281+D281+K281</f>
        <v>2463</v>
      </c>
      <c r="G283" s="3">
        <f>+G281</f>
        <v>2943</v>
      </c>
      <c r="I283" s="3">
        <f>+I281</f>
        <v>27</v>
      </c>
      <c r="J283" s="3">
        <f>+J281</f>
        <v>150</v>
      </c>
    </row>
    <row r="284" spans="1:13" s="2" customFormat="1" ht="12.75" x14ac:dyDescent="0.2"/>
    <row r="285" spans="1:13" s="2" customFormat="1" ht="12.75" x14ac:dyDescent="0.2">
      <c r="A285" s="4" t="s">
        <v>83</v>
      </c>
      <c r="B285" s="4"/>
      <c r="C285" s="4"/>
      <c r="D285" s="4"/>
      <c r="E285" s="4"/>
    </row>
    <row r="286" spans="1:13" s="2" customFormat="1" ht="12.75" x14ac:dyDescent="0.2">
      <c r="B286" s="4"/>
      <c r="C286" s="4"/>
      <c r="D286" s="4"/>
      <c r="E286" s="4"/>
    </row>
    <row r="287" spans="1:13" s="2" customFormat="1" ht="12.75" x14ac:dyDescent="0.2">
      <c r="A287" s="4"/>
      <c r="B287" s="11" t="s">
        <v>145</v>
      </c>
      <c r="C287" s="11" t="s">
        <v>146</v>
      </c>
      <c r="D287" s="11" t="s">
        <v>146</v>
      </c>
      <c r="E287" s="11" t="s">
        <v>145</v>
      </c>
      <c r="F287" s="11" t="s">
        <v>145</v>
      </c>
      <c r="G287" s="11" t="s">
        <v>148</v>
      </c>
      <c r="H287" s="11" t="s">
        <v>145</v>
      </c>
      <c r="I287" s="11" t="s">
        <v>123</v>
      </c>
      <c r="J287" s="11" t="s">
        <v>136</v>
      </c>
      <c r="K287" s="11" t="s">
        <v>146</v>
      </c>
      <c r="L287" s="11"/>
      <c r="M287" s="12"/>
    </row>
    <row r="288" spans="1:13" s="2" customFormat="1" ht="12.75" x14ac:dyDescent="0.2">
      <c r="A288" s="4" t="s">
        <v>0</v>
      </c>
      <c r="B288" s="13" t="s">
        <v>133</v>
      </c>
      <c r="C288" s="13" t="s">
        <v>147</v>
      </c>
      <c r="D288" s="13" t="s">
        <v>147</v>
      </c>
      <c r="E288" s="13" t="s">
        <v>133</v>
      </c>
      <c r="F288" s="13" t="s">
        <v>133</v>
      </c>
      <c r="G288" s="13" t="s">
        <v>48</v>
      </c>
      <c r="H288" s="13" t="s">
        <v>133</v>
      </c>
      <c r="I288" s="13" t="s">
        <v>149</v>
      </c>
      <c r="J288" s="13" t="s">
        <v>150</v>
      </c>
      <c r="K288" s="13" t="s">
        <v>147</v>
      </c>
      <c r="L288" s="13" t="s">
        <v>1</v>
      </c>
      <c r="M288" s="14" t="s">
        <v>2</v>
      </c>
    </row>
    <row r="289" spans="1:13" s="2" customFormat="1" ht="12.75" x14ac:dyDescent="0.2">
      <c r="A289" s="4"/>
      <c r="B289" s="7" t="s">
        <v>132</v>
      </c>
      <c r="C289" s="7" t="s">
        <v>127</v>
      </c>
      <c r="D289" s="7" t="s">
        <v>129</v>
      </c>
      <c r="E289" s="7" t="s">
        <v>130</v>
      </c>
      <c r="F289" s="7" t="s">
        <v>128</v>
      </c>
      <c r="G289" s="7" t="s">
        <v>140</v>
      </c>
      <c r="H289" s="7" t="s">
        <v>137</v>
      </c>
      <c r="I289" s="7" t="s">
        <v>138</v>
      </c>
      <c r="J289" s="7" t="s">
        <v>131</v>
      </c>
      <c r="K289" s="7" t="s">
        <v>139</v>
      </c>
      <c r="L289" s="13"/>
      <c r="M289" s="7"/>
    </row>
    <row r="290" spans="1:13" s="2" customFormat="1" ht="12.75" x14ac:dyDescent="0.2">
      <c r="A290" s="4" t="s">
        <v>34</v>
      </c>
      <c r="B290" s="20">
        <v>33914</v>
      </c>
      <c r="C290" s="20">
        <v>3464</v>
      </c>
      <c r="D290" s="20">
        <v>425</v>
      </c>
      <c r="E290" s="20">
        <v>4228</v>
      </c>
      <c r="F290" s="20">
        <v>589</v>
      </c>
      <c r="G290" s="20">
        <v>3614</v>
      </c>
      <c r="H290" s="20">
        <v>1159</v>
      </c>
      <c r="I290" s="20">
        <v>23</v>
      </c>
      <c r="J290" s="20">
        <v>184</v>
      </c>
      <c r="K290" s="20">
        <v>84</v>
      </c>
      <c r="L290" s="20">
        <v>1298</v>
      </c>
      <c r="M290" s="4">
        <f>SUM(B290:L290)</f>
        <v>48982</v>
      </c>
    </row>
    <row r="291" spans="1:13" s="2" customFormat="1" ht="12.75" x14ac:dyDescent="0.2">
      <c r="A291" s="4"/>
    </row>
    <row r="292" spans="1:13" s="2" customFormat="1" ht="12.75" x14ac:dyDescent="0.2">
      <c r="A292" s="3" t="s">
        <v>3</v>
      </c>
      <c r="B292" s="3">
        <f>+B290+E290+F290+H290</f>
        <v>39890</v>
      </c>
      <c r="C292" s="3">
        <f>+C290+D290+K290</f>
        <v>3973</v>
      </c>
      <c r="G292" s="3">
        <f>+G290</f>
        <v>3614</v>
      </c>
      <c r="I292" s="3">
        <f>+I290</f>
        <v>23</v>
      </c>
      <c r="J292" s="3">
        <f>+J290</f>
        <v>184</v>
      </c>
    </row>
    <row r="293" spans="1:13" s="2" customFormat="1" ht="12.75" x14ac:dyDescent="0.2"/>
    <row r="294" spans="1:13" s="2" customFormat="1" ht="12.75" x14ac:dyDescent="0.2">
      <c r="A294" s="4" t="s">
        <v>84</v>
      </c>
      <c r="B294" s="4"/>
      <c r="C294" s="4"/>
      <c r="D294" s="4"/>
    </row>
    <row r="295" spans="1:13" s="2" customFormat="1" ht="12.75" x14ac:dyDescent="0.2">
      <c r="B295" s="4"/>
      <c r="C295" s="4"/>
      <c r="D295" s="4"/>
    </row>
    <row r="296" spans="1:13" s="2" customFormat="1" ht="12.75" x14ac:dyDescent="0.2">
      <c r="A296" s="4"/>
      <c r="B296" s="11" t="s">
        <v>145</v>
      </c>
      <c r="C296" s="11" t="s">
        <v>146</v>
      </c>
      <c r="D296" s="11" t="s">
        <v>146</v>
      </c>
      <c r="E296" s="11" t="s">
        <v>145</v>
      </c>
      <c r="F296" s="11" t="s">
        <v>145</v>
      </c>
      <c r="G296" s="11" t="s">
        <v>148</v>
      </c>
      <c r="H296" s="11" t="s">
        <v>145</v>
      </c>
      <c r="I296" s="11" t="s">
        <v>123</v>
      </c>
      <c r="J296" s="11" t="s">
        <v>136</v>
      </c>
      <c r="K296" s="11" t="s">
        <v>146</v>
      </c>
      <c r="L296" s="11"/>
      <c r="M296" s="12"/>
    </row>
    <row r="297" spans="1:13" s="2" customFormat="1" ht="12.75" x14ac:dyDescent="0.2">
      <c r="A297" s="4" t="s">
        <v>0</v>
      </c>
      <c r="B297" s="13" t="s">
        <v>133</v>
      </c>
      <c r="C297" s="13" t="s">
        <v>147</v>
      </c>
      <c r="D297" s="13" t="s">
        <v>147</v>
      </c>
      <c r="E297" s="13" t="s">
        <v>133</v>
      </c>
      <c r="F297" s="13" t="s">
        <v>133</v>
      </c>
      <c r="G297" s="13" t="s">
        <v>48</v>
      </c>
      <c r="H297" s="13" t="s">
        <v>133</v>
      </c>
      <c r="I297" s="13" t="s">
        <v>149</v>
      </c>
      <c r="J297" s="13" t="s">
        <v>150</v>
      </c>
      <c r="K297" s="13" t="s">
        <v>147</v>
      </c>
      <c r="L297" s="13" t="s">
        <v>1</v>
      </c>
      <c r="M297" s="14" t="s">
        <v>2</v>
      </c>
    </row>
    <row r="298" spans="1:13" s="2" customFormat="1" ht="12.75" x14ac:dyDescent="0.2">
      <c r="A298" s="4"/>
      <c r="B298" s="7" t="s">
        <v>132</v>
      </c>
      <c r="C298" s="7" t="s">
        <v>127</v>
      </c>
      <c r="D298" s="7" t="s">
        <v>129</v>
      </c>
      <c r="E298" s="7" t="s">
        <v>130</v>
      </c>
      <c r="F298" s="7" t="s">
        <v>128</v>
      </c>
      <c r="G298" s="7" t="s">
        <v>140</v>
      </c>
      <c r="H298" s="7" t="s">
        <v>137</v>
      </c>
      <c r="I298" s="7" t="s">
        <v>138</v>
      </c>
      <c r="J298" s="7" t="s">
        <v>131</v>
      </c>
      <c r="K298" s="7" t="s">
        <v>139</v>
      </c>
      <c r="L298" s="13"/>
      <c r="M298" s="7"/>
    </row>
    <row r="299" spans="1:13" s="2" customFormat="1" ht="12.75" x14ac:dyDescent="0.2">
      <c r="A299" s="4" t="s">
        <v>32</v>
      </c>
      <c r="B299" s="20">
        <v>27020</v>
      </c>
      <c r="C299" s="20">
        <v>1503</v>
      </c>
      <c r="D299" s="20">
        <v>219</v>
      </c>
      <c r="E299" s="20">
        <v>759</v>
      </c>
      <c r="F299" s="20">
        <v>170</v>
      </c>
      <c r="G299" s="20">
        <v>398</v>
      </c>
      <c r="H299" s="20">
        <v>121</v>
      </c>
      <c r="I299" s="20">
        <v>16</v>
      </c>
      <c r="J299" s="20">
        <v>39</v>
      </c>
      <c r="K299" s="20">
        <v>47</v>
      </c>
      <c r="L299" s="20">
        <v>597</v>
      </c>
      <c r="M299" s="4">
        <f>SUM(B299:L299)</f>
        <v>30889</v>
      </c>
    </row>
    <row r="300" spans="1:13" s="2" customFormat="1" ht="12.75" x14ac:dyDescent="0.2">
      <c r="A300" s="4"/>
    </row>
    <row r="301" spans="1:13" s="2" customFormat="1" ht="12.75" x14ac:dyDescent="0.2">
      <c r="A301" s="3" t="s">
        <v>3</v>
      </c>
      <c r="B301" s="3">
        <f>+B299+E299+F299+H299</f>
        <v>28070</v>
      </c>
      <c r="C301" s="3">
        <f>+C299+D299+K299</f>
        <v>1769</v>
      </c>
      <c r="G301" s="3">
        <f>+G299</f>
        <v>398</v>
      </c>
      <c r="I301" s="3">
        <f>+I299</f>
        <v>16</v>
      </c>
      <c r="J301" s="3">
        <f>+J299</f>
        <v>39</v>
      </c>
    </row>
    <row r="302" spans="1:13" s="2" customFormat="1" ht="12.75" x14ac:dyDescent="0.2"/>
    <row r="303" spans="1:13" s="2" customFormat="1" ht="12.75" x14ac:dyDescent="0.2">
      <c r="A303" s="4" t="s">
        <v>85</v>
      </c>
      <c r="B303" s="4"/>
      <c r="C303" s="4"/>
    </row>
    <row r="304" spans="1:13" s="2" customFormat="1" ht="12.75" x14ac:dyDescent="0.2">
      <c r="B304" s="4"/>
      <c r="C304" s="4"/>
    </row>
    <row r="305" spans="1:13" s="2" customFormat="1" ht="12.75" x14ac:dyDescent="0.2">
      <c r="A305" s="4"/>
      <c r="B305" s="11" t="s">
        <v>145</v>
      </c>
      <c r="C305" s="11" t="s">
        <v>146</v>
      </c>
      <c r="D305" s="11" t="s">
        <v>146</v>
      </c>
      <c r="E305" s="11" t="s">
        <v>145</v>
      </c>
      <c r="F305" s="11" t="s">
        <v>145</v>
      </c>
      <c r="G305" s="11" t="s">
        <v>148</v>
      </c>
      <c r="H305" s="11" t="s">
        <v>145</v>
      </c>
      <c r="I305" s="11" t="s">
        <v>123</v>
      </c>
      <c r="J305" s="11" t="s">
        <v>136</v>
      </c>
      <c r="K305" s="11" t="s">
        <v>146</v>
      </c>
      <c r="L305" s="11"/>
      <c r="M305" s="12"/>
    </row>
    <row r="306" spans="1:13" s="2" customFormat="1" ht="12.75" x14ac:dyDescent="0.2">
      <c r="A306" s="4" t="s">
        <v>0</v>
      </c>
      <c r="B306" s="13" t="s">
        <v>133</v>
      </c>
      <c r="C306" s="13" t="s">
        <v>147</v>
      </c>
      <c r="D306" s="13" t="s">
        <v>147</v>
      </c>
      <c r="E306" s="13" t="s">
        <v>133</v>
      </c>
      <c r="F306" s="13" t="s">
        <v>133</v>
      </c>
      <c r="G306" s="13" t="s">
        <v>48</v>
      </c>
      <c r="H306" s="13" t="s">
        <v>133</v>
      </c>
      <c r="I306" s="13" t="s">
        <v>149</v>
      </c>
      <c r="J306" s="13" t="s">
        <v>150</v>
      </c>
      <c r="K306" s="13" t="s">
        <v>147</v>
      </c>
      <c r="L306" s="13" t="s">
        <v>1</v>
      </c>
      <c r="M306" s="14" t="s">
        <v>2</v>
      </c>
    </row>
    <row r="307" spans="1:13" s="2" customFormat="1" ht="12.75" x14ac:dyDescent="0.2">
      <c r="A307" s="4"/>
      <c r="B307" s="7" t="s">
        <v>132</v>
      </c>
      <c r="C307" s="7" t="s">
        <v>127</v>
      </c>
      <c r="D307" s="7" t="s">
        <v>129</v>
      </c>
      <c r="E307" s="7" t="s">
        <v>130</v>
      </c>
      <c r="F307" s="7" t="s">
        <v>128</v>
      </c>
      <c r="G307" s="7" t="s">
        <v>140</v>
      </c>
      <c r="H307" s="7" t="s">
        <v>137</v>
      </c>
      <c r="I307" s="7" t="s">
        <v>138</v>
      </c>
      <c r="J307" s="7" t="s">
        <v>131</v>
      </c>
      <c r="K307" s="7" t="s">
        <v>139</v>
      </c>
      <c r="L307" s="13"/>
      <c r="M307" s="7"/>
    </row>
    <row r="308" spans="1:13" s="2" customFormat="1" ht="12.75" x14ac:dyDescent="0.2">
      <c r="A308" s="4" t="s">
        <v>32</v>
      </c>
      <c r="B308" s="20">
        <v>19868</v>
      </c>
      <c r="C308" s="20">
        <v>1270</v>
      </c>
      <c r="D308" s="20">
        <v>169</v>
      </c>
      <c r="E308" s="20">
        <v>547</v>
      </c>
      <c r="F308" s="20">
        <v>137</v>
      </c>
      <c r="G308" s="20">
        <v>317</v>
      </c>
      <c r="H308" s="20">
        <v>63</v>
      </c>
      <c r="I308" s="20">
        <v>10</v>
      </c>
      <c r="J308" s="20">
        <v>32</v>
      </c>
      <c r="K308" s="20">
        <v>20</v>
      </c>
      <c r="L308" s="20">
        <v>470</v>
      </c>
      <c r="M308" s="4">
        <f>SUM(B308:L308)</f>
        <v>22903</v>
      </c>
    </row>
    <row r="309" spans="1:13" s="2" customFormat="1" ht="12.75" x14ac:dyDescent="0.2">
      <c r="A309" s="4"/>
    </row>
    <row r="310" spans="1:13" s="2" customFormat="1" ht="12.75" x14ac:dyDescent="0.2">
      <c r="A310" s="3" t="s">
        <v>3</v>
      </c>
      <c r="B310" s="3">
        <f>+B308+E308+F308+H308</f>
        <v>20615</v>
      </c>
      <c r="C310" s="3">
        <f>+C308+D308+K308</f>
        <v>1459</v>
      </c>
      <c r="G310" s="3">
        <f>+G308</f>
        <v>317</v>
      </c>
      <c r="I310" s="3">
        <f>+I308</f>
        <v>10</v>
      </c>
      <c r="J310" s="3">
        <f>+J308</f>
        <v>32</v>
      </c>
    </row>
    <row r="311" spans="1:13" s="2" customFormat="1" ht="12.75" x14ac:dyDescent="0.2"/>
    <row r="312" spans="1:13" s="2" customFormat="1" ht="12.75" x14ac:dyDescent="0.2">
      <c r="A312" s="4" t="s">
        <v>86</v>
      </c>
      <c r="B312" s="4"/>
      <c r="C312" s="4"/>
      <c r="D312" s="4"/>
      <c r="E312" s="4"/>
      <c r="F312" s="4"/>
    </row>
    <row r="313" spans="1:13" s="2" customFormat="1" ht="12.75" x14ac:dyDescent="0.2">
      <c r="B313" s="4"/>
      <c r="C313" s="4"/>
      <c r="D313" s="4"/>
      <c r="E313" s="4"/>
      <c r="F313" s="4"/>
    </row>
    <row r="314" spans="1:13" s="2" customFormat="1" ht="12.75" x14ac:dyDescent="0.2">
      <c r="A314" s="4"/>
      <c r="B314" s="11" t="s">
        <v>145</v>
      </c>
      <c r="C314" s="11" t="s">
        <v>146</v>
      </c>
      <c r="D314" s="11" t="s">
        <v>146</v>
      </c>
      <c r="E314" s="11" t="s">
        <v>145</v>
      </c>
      <c r="F314" s="11" t="s">
        <v>145</v>
      </c>
      <c r="G314" s="11" t="s">
        <v>148</v>
      </c>
      <c r="H314" s="11" t="s">
        <v>145</v>
      </c>
      <c r="I314" s="11" t="s">
        <v>123</v>
      </c>
      <c r="J314" s="11" t="s">
        <v>136</v>
      </c>
      <c r="K314" s="11" t="s">
        <v>146</v>
      </c>
      <c r="L314" s="11"/>
      <c r="M314" s="12"/>
    </row>
    <row r="315" spans="1:13" s="2" customFormat="1" ht="12.75" x14ac:dyDescent="0.2">
      <c r="A315" s="4" t="s">
        <v>0</v>
      </c>
      <c r="B315" s="13" t="s">
        <v>133</v>
      </c>
      <c r="C315" s="13" t="s">
        <v>147</v>
      </c>
      <c r="D315" s="13" t="s">
        <v>147</v>
      </c>
      <c r="E315" s="13" t="s">
        <v>133</v>
      </c>
      <c r="F315" s="13" t="s">
        <v>133</v>
      </c>
      <c r="G315" s="13" t="s">
        <v>48</v>
      </c>
      <c r="H315" s="13" t="s">
        <v>133</v>
      </c>
      <c r="I315" s="13" t="s">
        <v>149</v>
      </c>
      <c r="J315" s="13" t="s">
        <v>150</v>
      </c>
      <c r="K315" s="13" t="s">
        <v>147</v>
      </c>
      <c r="L315" s="13" t="s">
        <v>1</v>
      </c>
      <c r="M315" s="14" t="s">
        <v>2</v>
      </c>
    </row>
    <row r="316" spans="1:13" s="2" customFormat="1" ht="12.75" x14ac:dyDescent="0.2">
      <c r="A316" s="4"/>
      <c r="B316" s="7" t="s">
        <v>132</v>
      </c>
      <c r="C316" s="7" t="s">
        <v>127</v>
      </c>
      <c r="D316" s="7" t="s">
        <v>129</v>
      </c>
      <c r="E316" s="7" t="s">
        <v>130</v>
      </c>
      <c r="F316" s="7" t="s">
        <v>128</v>
      </c>
      <c r="G316" s="7" t="s">
        <v>140</v>
      </c>
      <c r="H316" s="7" t="s">
        <v>137</v>
      </c>
      <c r="I316" s="7" t="s">
        <v>138</v>
      </c>
      <c r="J316" s="7" t="s">
        <v>131</v>
      </c>
      <c r="K316" s="7" t="s">
        <v>139</v>
      </c>
      <c r="L316" s="13"/>
      <c r="M316" s="7"/>
    </row>
    <row r="317" spans="1:13" s="2" customFormat="1" ht="12.75" x14ac:dyDescent="0.2">
      <c r="A317" s="4" t="s">
        <v>32</v>
      </c>
      <c r="B317" s="20">
        <v>23730</v>
      </c>
      <c r="C317" s="20">
        <v>7579</v>
      </c>
      <c r="D317" s="20">
        <v>1509</v>
      </c>
      <c r="E317" s="20">
        <v>1787</v>
      </c>
      <c r="F317" s="20">
        <v>504</v>
      </c>
      <c r="G317" s="20">
        <v>1460</v>
      </c>
      <c r="H317" s="20">
        <v>461</v>
      </c>
      <c r="I317" s="20">
        <v>26</v>
      </c>
      <c r="J317" s="20">
        <v>153</v>
      </c>
      <c r="K317" s="20">
        <v>146</v>
      </c>
      <c r="L317" s="20">
        <v>754</v>
      </c>
      <c r="M317" s="4">
        <f>SUM(B317:L317)</f>
        <v>38109</v>
      </c>
    </row>
    <row r="318" spans="1:13" s="2" customFormat="1" ht="13.5" thickBot="1" x14ac:dyDescent="0.25">
      <c r="A318" s="4" t="s">
        <v>36</v>
      </c>
      <c r="B318" s="5">
        <v>2159</v>
      </c>
      <c r="C318" s="5">
        <v>1936</v>
      </c>
      <c r="D318" s="5">
        <v>258</v>
      </c>
      <c r="E318" s="5">
        <v>149</v>
      </c>
      <c r="F318" s="5">
        <v>66</v>
      </c>
      <c r="G318" s="5">
        <v>151</v>
      </c>
      <c r="H318" s="5">
        <v>124</v>
      </c>
      <c r="I318" s="5">
        <v>3</v>
      </c>
      <c r="J318" s="5">
        <v>4</v>
      </c>
      <c r="K318" s="5">
        <v>58</v>
      </c>
      <c r="L318" s="5">
        <v>126</v>
      </c>
      <c r="M318" s="6">
        <f>SUM(B318:L318)</f>
        <v>5034</v>
      </c>
    </row>
    <row r="319" spans="1:13" s="2" customFormat="1" ht="12.75" x14ac:dyDescent="0.2">
      <c r="A319" s="15" t="s">
        <v>2</v>
      </c>
      <c r="B319" s="4">
        <f t="shared" ref="B319:M319" si="5">SUM(B317:B318)</f>
        <v>25889</v>
      </c>
      <c r="C319" s="4">
        <f t="shared" si="5"/>
        <v>9515</v>
      </c>
      <c r="D319" s="4">
        <f t="shared" si="5"/>
        <v>1767</v>
      </c>
      <c r="E319" s="4">
        <f t="shared" si="5"/>
        <v>1936</v>
      </c>
      <c r="F319" s="4">
        <f t="shared" si="5"/>
        <v>570</v>
      </c>
      <c r="G319" s="4">
        <f t="shared" si="5"/>
        <v>1611</v>
      </c>
      <c r="H319" s="4">
        <f t="shared" si="5"/>
        <v>585</v>
      </c>
      <c r="I319" s="4">
        <f t="shared" si="5"/>
        <v>29</v>
      </c>
      <c r="J319" s="4">
        <f t="shared" si="5"/>
        <v>157</v>
      </c>
      <c r="K319" s="4">
        <f t="shared" si="5"/>
        <v>204</v>
      </c>
      <c r="L319" s="4">
        <f t="shared" si="5"/>
        <v>880</v>
      </c>
      <c r="M319" s="4">
        <f t="shared" si="5"/>
        <v>43143</v>
      </c>
    </row>
    <row r="320" spans="1:13" s="2" customFormat="1" ht="12.75" x14ac:dyDescent="0.2"/>
    <row r="321" spans="1:13" s="2" customFormat="1" ht="12.75" x14ac:dyDescent="0.2">
      <c r="A321" s="3" t="s">
        <v>3</v>
      </c>
      <c r="B321" s="3">
        <f>+B319+E319+F319+H319</f>
        <v>28980</v>
      </c>
      <c r="C321" s="3">
        <f>+C319+D319+K319</f>
        <v>11486</v>
      </c>
      <c r="G321" s="3">
        <f>+G319</f>
        <v>1611</v>
      </c>
      <c r="I321" s="3">
        <f>+I319</f>
        <v>29</v>
      </c>
      <c r="J321" s="3">
        <f>+J319</f>
        <v>157</v>
      </c>
    </row>
    <row r="322" spans="1:13" s="2" customFormat="1" ht="12.75" x14ac:dyDescent="0.2"/>
    <row r="323" spans="1:13" s="2" customFormat="1" ht="12.75" x14ac:dyDescent="0.2">
      <c r="A323" s="4" t="s">
        <v>87</v>
      </c>
      <c r="B323" s="4"/>
      <c r="C323" s="4"/>
      <c r="D323" s="4"/>
      <c r="E323" s="4"/>
      <c r="F323" s="4"/>
    </row>
    <row r="324" spans="1:13" s="2" customFormat="1" ht="12.75" x14ac:dyDescent="0.2">
      <c r="B324" s="4"/>
      <c r="C324" s="4"/>
      <c r="D324" s="4"/>
      <c r="E324" s="4"/>
      <c r="F324" s="4"/>
    </row>
    <row r="325" spans="1:13" s="2" customFormat="1" ht="12.75" x14ac:dyDescent="0.2">
      <c r="A325" s="4"/>
      <c r="B325" s="11" t="s">
        <v>145</v>
      </c>
      <c r="C325" s="11" t="s">
        <v>146</v>
      </c>
      <c r="D325" s="11" t="s">
        <v>146</v>
      </c>
      <c r="E325" s="11" t="s">
        <v>145</v>
      </c>
      <c r="F325" s="11" t="s">
        <v>145</v>
      </c>
      <c r="G325" s="11" t="s">
        <v>148</v>
      </c>
      <c r="H325" s="11" t="s">
        <v>145</v>
      </c>
      <c r="I325" s="11" t="s">
        <v>123</v>
      </c>
      <c r="J325" s="11" t="s">
        <v>136</v>
      </c>
      <c r="K325" s="11" t="s">
        <v>146</v>
      </c>
      <c r="L325" s="11"/>
      <c r="M325" s="12"/>
    </row>
    <row r="326" spans="1:13" s="2" customFormat="1" ht="12.75" x14ac:dyDescent="0.2">
      <c r="A326" s="4" t="s">
        <v>0</v>
      </c>
      <c r="B326" s="13" t="s">
        <v>133</v>
      </c>
      <c r="C326" s="13" t="s">
        <v>147</v>
      </c>
      <c r="D326" s="13" t="s">
        <v>147</v>
      </c>
      <c r="E326" s="13" t="s">
        <v>133</v>
      </c>
      <c r="F326" s="13" t="s">
        <v>133</v>
      </c>
      <c r="G326" s="13" t="s">
        <v>48</v>
      </c>
      <c r="H326" s="13" t="s">
        <v>133</v>
      </c>
      <c r="I326" s="13" t="s">
        <v>149</v>
      </c>
      <c r="J326" s="13" t="s">
        <v>150</v>
      </c>
      <c r="K326" s="13" t="s">
        <v>147</v>
      </c>
      <c r="L326" s="13" t="s">
        <v>1</v>
      </c>
      <c r="M326" s="14" t="s">
        <v>2</v>
      </c>
    </row>
    <row r="327" spans="1:13" s="2" customFormat="1" ht="12.75" x14ac:dyDescent="0.2">
      <c r="A327" s="4"/>
      <c r="B327" s="7" t="s">
        <v>132</v>
      </c>
      <c r="C327" s="7" t="s">
        <v>127</v>
      </c>
      <c r="D327" s="7" t="s">
        <v>129</v>
      </c>
      <c r="E327" s="7" t="s">
        <v>130</v>
      </c>
      <c r="F327" s="7" t="s">
        <v>128</v>
      </c>
      <c r="G327" s="7" t="s">
        <v>140</v>
      </c>
      <c r="H327" s="7" t="s">
        <v>137</v>
      </c>
      <c r="I327" s="7" t="s">
        <v>138</v>
      </c>
      <c r="J327" s="7" t="s">
        <v>131</v>
      </c>
      <c r="K327" s="7" t="s">
        <v>139</v>
      </c>
      <c r="L327" s="13"/>
      <c r="M327" s="7"/>
    </row>
    <row r="328" spans="1:13" s="2" customFormat="1" ht="12.75" x14ac:dyDescent="0.2">
      <c r="A328" s="4" t="s">
        <v>36</v>
      </c>
      <c r="B328" s="2">
        <v>34795</v>
      </c>
      <c r="C328" s="2">
        <v>16718</v>
      </c>
      <c r="D328" s="2">
        <v>2370</v>
      </c>
      <c r="E328" s="2">
        <v>2323</v>
      </c>
      <c r="F328" s="2">
        <v>809</v>
      </c>
      <c r="G328" s="2">
        <v>1742</v>
      </c>
      <c r="H328" s="2">
        <v>1563</v>
      </c>
      <c r="I328" s="2">
        <v>38</v>
      </c>
      <c r="J328" s="2">
        <v>104</v>
      </c>
      <c r="K328" s="2">
        <v>460</v>
      </c>
      <c r="L328" s="2">
        <v>2369</v>
      </c>
      <c r="M328" s="4">
        <f>SUM(B328:L328)</f>
        <v>63291</v>
      </c>
    </row>
    <row r="329" spans="1:13" s="2" customFormat="1" ht="12.75" x14ac:dyDescent="0.2">
      <c r="A329" s="4"/>
    </row>
    <row r="330" spans="1:13" s="2" customFormat="1" ht="12.75" x14ac:dyDescent="0.2">
      <c r="A330" s="3" t="s">
        <v>3</v>
      </c>
      <c r="B330" s="3">
        <f>+B328+E328+F328+H328</f>
        <v>39490</v>
      </c>
      <c r="C330" s="3">
        <f>+C328+D328+K328</f>
        <v>19548</v>
      </c>
      <c r="G330" s="3">
        <f>+G328</f>
        <v>1742</v>
      </c>
      <c r="I330" s="3">
        <f>+I328</f>
        <v>38</v>
      </c>
      <c r="J330" s="3">
        <f>+J328</f>
        <v>104</v>
      </c>
    </row>
    <row r="331" spans="1:13" s="2" customFormat="1" ht="12.75" x14ac:dyDescent="0.2"/>
    <row r="332" spans="1:13" s="2" customFormat="1" ht="12.75" x14ac:dyDescent="0.2">
      <c r="A332" s="4" t="s">
        <v>88</v>
      </c>
      <c r="B332" s="4"/>
      <c r="C332" s="4"/>
      <c r="D332" s="4"/>
      <c r="E332" s="4"/>
    </row>
    <row r="333" spans="1:13" s="2" customFormat="1" ht="12.75" x14ac:dyDescent="0.2">
      <c r="B333" s="4"/>
      <c r="C333" s="4"/>
      <c r="D333" s="4"/>
      <c r="E333" s="4"/>
    </row>
    <row r="334" spans="1:13" s="2" customFormat="1" ht="12.75" x14ac:dyDescent="0.2">
      <c r="A334" s="4"/>
      <c r="B334" s="11" t="s">
        <v>145</v>
      </c>
      <c r="C334" s="11" t="s">
        <v>146</v>
      </c>
      <c r="D334" s="11" t="s">
        <v>146</v>
      </c>
      <c r="E334" s="11" t="s">
        <v>145</v>
      </c>
      <c r="F334" s="11" t="s">
        <v>145</v>
      </c>
      <c r="G334" s="11" t="s">
        <v>148</v>
      </c>
      <c r="H334" s="11" t="s">
        <v>145</v>
      </c>
      <c r="I334" s="11" t="s">
        <v>123</v>
      </c>
      <c r="J334" s="11" t="s">
        <v>136</v>
      </c>
      <c r="K334" s="11" t="s">
        <v>146</v>
      </c>
      <c r="L334" s="11"/>
      <c r="M334" s="12"/>
    </row>
    <row r="335" spans="1:13" s="2" customFormat="1" ht="12.75" x14ac:dyDescent="0.2">
      <c r="A335" s="4" t="s">
        <v>0</v>
      </c>
      <c r="B335" s="13" t="s">
        <v>133</v>
      </c>
      <c r="C335" s="13" t="s">
        <v>147</v>
      </c>
      <c r="D335" s="13" t="s">
        <v>147</v>
      </c>
      <c r="E335" s="13" t="s">
        <v>133</v>
      </c>
      <c r="F335" s="13" t="s">
        <v>133</v>
      </c>
      <c r="G335" s="13" t="s">
        <v>48</v>
      </c>
      <c r="H335" s="13" t="s">
        <v>133</v>
      </c>
      <c r="I335" s="13" t="s">
        <v>149</v>
      </c>
      <c r="J335" s="13" t="s">
        <v>150</v>
      </c>
      <c r="K335" s="13" t="s">
        <v>147</v>
      </c>
      <c r="L335" s="13" t="s">
        <v>1</v>
      </c>
      <c r="M335" s="14" t="s">
        <v>2</v>
      </c>
    </row>
    <row r="336" spans="1:13" s="2" customFormat="1" ht="12.75" x14ac:dyDescent="0.2">
      <c r="A336" s="4"/>
      <c r="B336" s="7" t="s">
        <v>132</v>
      </c>
      <c r="C336" s="7" t="s">
        <v>127</v>
      </c>
      <c r="D336" s="7" t="s">
        <v>129</v>
      </c>
      <c r="E336" s="7" t="s">
        <v>130</v>
      </c>
      <c r="F336" s="7" t="s">
        <v>128</v>
      </c>
      <c r="G336" s="7" t="s">
        <v>140</v>
      </c>
      <c r="H336" s="7" t="s">
        <v>137</v>
      </c>
      <c r="I336" s="7" t="s">
        <v>138</v>
      </c>
      <c r="J336" s="7" t="s">
        <v>131</v>
      </c>
      <c r="K336" s="7" t="s">
        <v>139</v>
      </c>
      <c r="L336" s="13"/>
      <c r="M336" s="7"/>
    </row>
    <row r="337" spans="1:13" s="2" customFormat="1" ht="12.75" x14ac:dyDescent="0.2">
      <c r="A337" s="4" t="s">
        <v>32</v>
      </c>
      <c r="B337">
        <v>28145</v>
      </c>
      <c r="C337">
        <v>1590</v>
      </c>
      <c r="D337">
        <v>283</v>
      </c>
      <c r="E337">
        <v>781</v>
      </c>
      <c r="F337">
        <v>209</v>
      </c>
      <c r="G337">
        <v>517</v>
      </c>
      <c r="H337">
        <v>116</v>
      </c>
      <c r="I337">
        <v>11</v>
      </c>
      <c r="J337">
        <v>52</v>
      </c>
      <c r="K337">
        <v>37</v>
      </c>
      <c r="L337">
        <v>455</v>
      </c>
      <c r="M337" s="4">
        <f>SUM(B337:L337)</f>
        <v>32196</v>
      </c>
    </row>
    <row r="338" spans="1:13" s="2" customFormat="1" ht="13.5" thickBot="1" x14ac:dyDescent="0.25">
      <c r="A338" s="4" t="s">
        <v>36</v>
      </c>
      <c r="B338" s="5">
        <v>8026</v>
      </c>
      <c r="C338" s="5">
        <v>869</v>
      </c>
      <c r="D338" s="5">
        <v>164</v>
      </c>
      <c r="E338" s="5">
        <v>209</v>
      </c>
      <c r="F338" s="5">
        <v>98</v>
      </c>
      <c r="G338" s="5">
        <v>139</v>
      </c>
      <c r="H338" s="5">
        <v>135</v>
      </c>
      <c r="I338" s="5">
        <v>4</v>
      </c>
      <c r="J338" s="5">
        <v>10</v>
      </c>
      <c r="K338" s="5">
        <v>19</v>
      </c>
      <c r="L338" s="5">
        <v>490</v>
      </c>
      <c r="M338" s="6">
        <f>SUM(B338:L338)</f>
        <v>10163</v>
      </c>
    </row>
    <row r="339" spans="1:13" s="2" customFormat="1" ht="12.75" x14ac:dyDescent="0.2">
      <c r="A339" s="15" t="s">
        <v>2</v>
      </c>
      <c r="B339" s="4">
        <f t="shared" ref="B339:M339" si="6">SUM(B337:B338)</f>
        <v>36171</v>
      </c>
      <c r="C339" s="4">
        <f t="shared" si="6"/>
        <v>2459</v>
      </c>
      <c r="D339" s="4">
        <f t="shared" si="6"/>
        <v>447</v>
      </c>
      <c r="E339" s="4">
        <f t="shared" si="6"/>
        <v>990</v>
      </c>
      <c r="F339" s="4">
        <f t="shared" si="6"/>
        <v>307</v>
      </c>
      <c r="G339" s="4">
        <f t="shared" si="6"/>
        <v>656</v>
      </c>
      <c r="H339" s="4">
        <f t="shared" si="6"/>
        <v>251</v>
      </c>
      <c r="I339" s="4">
        <f t="shared" si="6"/>
        <v>15</v>
      </c>
      <c r="J339" s="4">
        <f t="shared" si="6"/>
        <v>62</v>
      </c>
      <c r="K339" s="4">
        <f t="shared" si="6"/>
        <v>56</v>
      </c>
      <c r="L339" s="4">
        <f t="shared" si="6"/>
        <v>945</v>
      </c>
      <c r="M339" s="4">
        <f t="shared" si="6"/>
        <v>42359</v>
      </c>
    </row>
    <row r="340" spans="1:13" s="2" customFormat="1" ht="12.75" x14ac:dyDescent="0.2">
      <c r="A340" s="4"/>
    </row>
    <row r="341" spans="1:13" s="2" customFormat="1" ht="12.75" x14ac:dyDescent="0.2">
      <c r="A341" s="3" t="s">
        <v>3</v>
      </c>
      <c r="B341" s="3">
        <f>+B339+E339+F339+H339</f>
        <v>37719</v>
      </c>
      <c r="C341" s="3">
        <f>+C339+D339+K339</f>
        <v>2962</v>
      </c>
      <c r="G341" s="3">
        <f>+G339</f>
        <v>656</v>
      </c>
      <c r="I341" s="3">
        <f>+I339</f>
        <v>15</v>
      </c>
      <c r="J341" s="3">
        <f>+J339</f>
        <v>62</v>
      </c>
    </row>
    <row r="342" spans="1:13" s="2" customFormat="1" ht="12.75" x14ac:dyDescent="0.2"/>
    <row r="343" spans="1:13" s="2" customFormat="1" ht="12.75" x14ac:dyDescent="0.2">
      <c r="A343" s="4" t="s">
        <v>89</v>
      </c>
      <c r="B343" s="4"/>
      <c r="C343" s="4"/>
      <c r="D343" s="4"/>
      <c r="E343" s="4"/>
      <c r="F343" s="4"/>
    </row>
    <row r="344" spans="1:13" s="2" customFormat="1" ht="12.75" x14ac:dyDescent="0.2">
      <c r="B344" s="4"/>
      <c r="C344" s="4"/>
      <c r="D344" s="4"/>
      <c r="E344" s="4"/>
      <c r="F344" s="4"/>
    </row>
    <row r="345" spans="1:13" s="2" customFormat="1" ht="12.75" x14ac:dyDescent="0.2">
      <c r="A345" s="4"/>
      <c r="B345" s="11" t="s">
        <v>145</v>
      </c>
      <c r="C345" s="11" t="s">
        <v>146</v>
      </c>
      <c r="D345" s="11" t="s">
        <v>146</v>
      </c>
      <c r="E345" s="11" t="s">
        <v>145</v>
      </c>
      <c r="F345" s="11" t="s">
        <v>145</v>
      </c>
      <c r="G345" s="11" t="s">
        <v>148</v>
      </c>
      <c r="H345" s="11" t="s">
        <v>145</v>
      </c>
      <c r="I345" s="11" t="s">
        <v>123</v>
      </c>
      <c r="J345" s="11" t="s">
        <v>136</v>
      </c>
      <c r="K345" s="11" t="s">
        <v>146</v>
      </c>
      <c r="L345" s="11"/>
      <c r="M345" s="12"/>
    </row>
    <row r="346" spans="1:13" s="2" customFormat="1" ht="12.75" x14ac:dyDescent="0.2">
      <c r="A346" s="4" t="s">
        <v>0</v>
      </c>
      <c r="B346" s="13" t="s">
        <v>133</v>
      </c>
      <c r="C346" s="13" t="s">
        <v>147</v>
      </c>
      <c r="D346" s="13" t="s">
        <v>147</v>
      </c>
      <c r="E346" s="13" t="s">
        <v>133</v>
      </c>
      <c r="F346" s="13" t="s">
        <v>133</v>
      </c>
      <c r="G346" s="13" t="s">
        <v>48</v>
      </c>
      <c r="H346" s="13" t="s">
        <v>133</v>
      </c>
      <c r="I346" s="13" t="s">
        <v>149</v>
      </c>
      <c r="J346" s="13" t="s">
        <v>150</v>
      </c>
      <c r="K346" s="13" t="s">
        <v>147</v>
      </c>
      <c r="L346" s="13" t="s">
        <v>1</v>
      </c>
      <c r="M346" s="14" t="s">
        <v>2</v>
      </c>
    </row>
    <row r="347" spans="1:13" s="2" customFormat="1" ht="12.75" x14ac:dyDescent="0.2">
      <c r="A347" s="4"/>
      <c r="B347" s="7" t="s">
        <v>132</v>
      </c>
      <c r="C347" s="7" t="s">
        <v>127</v>
      </c>
      <c r="D347" s="7" t="s">
        <v>129</v>
      </c>
      <c r="E347" s="7" t="s">
        <v>130</v>
      </c>
      <c r="F347" s="7" t="s">
        <v>128</v>
      </c>
      <c r="G347" s="7" t="s">
        <v>140</v>
      </c>
      <c r="H347" s="7" t="s">
        <v>137</v>
      </c>
      <c r="I347" s="7" t="s">
        <v>138</v>
      </c>
      <c r="J347" s="7" t="s">
        <v>131</v>
      </c>
      <c r="K347" s="7" t="s">
        <v>139</v>
      </c>
      <c r="L347" s="13"/>
      <c r="M347" s="7"/>
    </row>
    <row r="348" spans="1:13" s="2" customFormat="1" ht="12.75" x14ac:dyDescent="0.2">
      <c r="A348" s="4" t="s">
        <v>36</v>
      </c>
      <c r="B348" s="2">
        <v>31548</v>
      </c>
      <c r="C348" s="2">
        <v>30623</v>
      </c>
      <c r="D348" s="2">
        <v>4442</v>
      </c>
      <c r="E348" s="2">
        <v>1970</v>
      </c>
      <c r="F348" s="2">
        <v>1075</v>
      </c>
      <c r="G348" s="2">
        <v>1728</v>
      </c>
      <c r="H348" s="2">
        <v>1698</v>
      </c>
      <c r="I348" s="2">
        <v>44</v>
      </c>
      <c r="J348" s="2">
        <v>154</v>
      </c>
      <c r="K348" s="2">
        <v>758</v>
      </c>
      <c r="L348" s="2">
        <v>2241</v>
      </c>
      <c r="M348" s="4">
        <f>SUM(B348:L348)</f>
        <v>76281</v>
      </c>
    </row>
    <row r="349" spans="1:13" s="2" customFormat="1" ht="12.75" x14ac:dyDescent="0.2">
      <c r="A349" s="4"/>
    </row>
    <row r="350" spans="1:13" s="2" customFormat="1" ht="12.75" x14ac:dyDescent="0.2">
      <c r="A350" s="3" t="s">
        <v>3</v>
      </c>
      <c r="B350" s="3">
        <f>+B348+E348+F348+H348</f>
        <v>36291</v>
      </c>
      <c r="C350" s="3">
        <f>+C348+D348+K348</f>
        <v>35823</v>
      </c>
      <c r="G350" s="3">
        <f>+G348</f>
        <v>1728</v>
      </c>
      <c r="I350" s="3">
        <f>+I348</f>
        <v>44</v>
      </c>
      <c r="J350" s="3">
        <f>+J348</f>
        <v>154</v>
      </c>
    </row>
    <row r="351" spans="1:13" s="2" customFormat="1" ht="12.75" x14ac:dyDescent="0.2"/>
    <row r="352" spans="1:13" s="2" customFormat="1" ht="12.75" x14ac:dyDescent="0.2">
      <c r="A352" s="4" t="s">
        <v>90</v>
      </c>
      <c r="B352" s="4"/>
      <c r="C352" s="4"/>
      <c r="D352" s="4"/>
      <c r="E352" s="4"/>
      <c r="F352" s="4"/>
    </row>
    <row r="353" spans="1:13" s="2" customFormat="1" ht="12.75" x14ac:dyDescent="0.2">
      <c r="B353" s="4"/>
      <c r="C353" s="4"/>
      <c r="D353" s="4"/>
      <c r="E353" s="4"/>
      <c r="F353" s="4"/>
    </row>
    <row r="354" spans="1:13" s="2" customFormat="1" ht="12.75" x14ac:dyDescent="0.2">
      <c r="A354" s="4"/>
      <c r="B354" s="11" t="s">
        <v>145</v>
      </c>
      <c r="C354" s="11" t="s">
        <v>146</v>
      </c>
      <c r="D354" s="11" t="s">
        <v>146</v>
      </c>
      <c r="E354" s="11" t="s">
        <v>145</v>
      </c>
      <c r="F354" s="11" t="s">
        <v>145</v>
      </c>
      <c r="G354" s="11" t="s">
        <v>148</v>
      </c>
      <c r="H354" s="11" t="s">
        <v>145</v>
      </c>
      <c r="I354" s="11" t="s">
        <v>123</v>
      </c>
      <c r="J354" s="11" t="s">
        <v>136</v>
      </c>
      <c r="K354" s="11" t="s">
        <v>146</v>
      </c>
      <c r="L354" s="11"/>
      <c r="M354" s="12"/>
    </row>
    <row r="355" spans="1:13" s="2" customFormat="1" ht="12.75" x14ac:dyDescent="0.2">
      <c r="A355" s="4" t="s">
        <v>0</v>
      </c>
      <c r="B355" s="13" t="s">
        <v>133</v>
      </c>
      <c r="C355" s="13" t="s">
        <v>147</v>
      </c>
      <c r="D355" s="13" t="s">
        <v>147</v>
      </c>
      <c r="E355" s="13" t="s">
        <v>133</v>
      </c>
      <c r="F355" s="13" t="s">
        <v>133</v>
      </c>
      <c r="G355" s="13" t="s">
        <v>48</v>
      </c>
      <c r="H355" s="13" t="s">
        <v>133</v>
      </c>
      <c r="I355" s="13" t="s">
        <v>149</v>
      </c>
      <c r="J355" s="13" t="s">
        <v>150</v>
      </c>
      <c r="K355" s="13" t="s">
        <v>147</v>
      </c>
      <c r="L355" s="13" t="s">
        <v>1</v>
      </c>
      <c r="M355" s="14" t="s">
        <v>2</v>
      </c>
    </row>
    <row r="356" spans="1:13" s="2" customFormat="1" ht="12.75" x14ac:dyDescent="0.2">
      <c r="A356" s="4"/>
      <c r="B356" s="7" t="s">
        <v>132</v>
      </c>
      <c r="C356" s="7" t="s">
        <v>127</v>
      </c>
      <c r="D356" s="7" t="s">
        <v>129</v>
      </c>
      <c r="E356" s="7" t="s">
        <v>130</v>
      </c>
      <c r="F356" s="7" t="s">
        <v>128</v>
      </c>
      <c r="G356" s="7" t="s">
        <v>140</v>
      </c>
      <c r="H356" s="7" t="s">
        <v>137</v>
      </c>
      <c r="I356" s="7" t="s">
        <v>138</v>
      </c>
      <c r="J356" s="7" t="s">
        <v>131</v>
      </c>
      <c r="K356" s="7" t="s">
        <v>139</v>
      </c>
      <c r="L356" s="13"/>
      <c r="M356" s="7"/>
    </row>
    <row r="357" spans="1:13" customFormat="1" ht="12.75" x14ac:dyDescent="0.2">
      <c r="A357" s="1" t="s">
        <v>35</v>
      </c>
      <c r="B357" s="20">
        <v>28420</v>
      </c>
      <c r="C357" s="20">
        <v>22274</v>
      </c>
      <c r="D357" s="20">
        <v>4118</v>
      </c>
      <c r="E357" s="20">
        <v>1522</v>
      </c>
      <c r="F357" s="20">
        <v>1041</v>
      </c>
      <c r="G357" s="20">
        <v>1764</v>
      </c>
      <c r="H357" s="20">
        <v>1522</v>
      </c>
      <c r="I357" s="20">
        <v>60</v>
      </c>
      <c r="J357" s="20">
        <v>147</v>
      </c>
      <c r="K357" s="20">
        <v>843</v>
      </c>
      <c r="L357" s="20">
        <v>2907</v>
      </c>
      <c r="M357" s="4">
        <f>SUM(B357:L357)</f>
        <v>64618</v>
      </c>
    </row>
    <row r="358" spans="1:13" s="2" customFormat="1" ht="13.5" thickBot="1" x14ac:dyDescent="0.25">
      <c r="A358" s="4" t="s">
        <v>36</v>
      </c>
      <c r="B358" s="5">
        <v>4336</v>
      </c>
      <c r="C358" s="5">
        <v>2781</v>
      </c>
      <c r="D358" s="5">
        <v>410</v>
      </c>
      <c r="E358" s="5">
        <v>376</v>
      </c>
      <c r="F358" s="5">
        <v>146</v>
      </c>
      <c r="G358" s="5">
        <v>295</v>
      </c>
      <c r="H358" s="5">
        <v>292</v>
      </c>
      <c r="I358" s="5">
        <v>4</v>
      </c>
      <c r="J358" s="5">
        <v>19</v>
      </c>
      <c r="K358" s="5">
        <v>75</v>
      </c>
      <c r="L358" s="5">
        <v>313</v>
      </c>
      <c r="M358" s="6">
        <f>SUM(B358:L358)</f>
        <v>9047</v>
      </c>
    </row>
    <row r="359" spans="1:13" s="2" customFormat="1" ht="12.75" x14ac:dyDescent="0.2">
      <c r="A359" s="15" t="s">
        <v>2</v>
      </c>
      <c r="B359" s="4">
        <f t="shared" ref="B359:M359" si="7">SUM(B357:B358)</f>
        <v>32756</v>
      </c>
      <c r="C359" s="4">
        <f t="shared" si="7"/>
        <v>25055</v>
      </c>
      <c r="D359" s="4">
        <f t="shared" si="7"/>
        <v>4528</v>
      </c>
      <c r="E359" s="4">
        <f t="shared" si="7"/>
        <v>1898</v>
      </c>
      <c r="F359" s="4">
        <f t="shared" si="7"/>
        <v>1187</v>
      </c>
      <c r="G359" s="4">
        <f t="shared" si="7"/>
        <v>2059</v>
      </c>
      <c r="H359" s="4">
        <f t="shared" si="7"/>
        <v>1814</v>
      </c>
      <c r="I359" s="4">
        <f t="shared" si="7"/>
        <v>64</v>
      </c>
      <c r="J359" s="4">
        <f t="shared" si="7"/>
        <v>166</v>
      </c>
      <c r="K359" s="4">
        <f t="shared" si="7"/>
        <v>918</v>
      </c>
      <c r="L359" s="4">
        <f t="shared" si="7"/>
        <v>3220</v>
      </c>
      <c r="M359" s="4">
        <f t="shared" si="7"/>
        <v>73665</v>
      </c>
    </row>
    <row r="360" spans="1:13" s="2" customFormat="1" ht="12.75" x14ac:dyDescent="0.2">
      <c r="A360" s="4"/>
    </row>
    <row r="361" spans="1:13" s="2" customFormat="1" ht="12.75" x14ac:dyDescent="0.2">
      <c r="A361" s="3" t="s">
        <v>3</v>
      </c>
      <c r="B361" s="3">
        <f>+B359+E359+F359+H359</f>
        <v>37655</v>
      </c>
      <c r="C361" s="3">
        <f>+C359+D359+K359</f>
        <v>30501</v>
      </c>
      <c r="G361" s="3">
        <f>+G359</f>
        <v>2059</v>
      </c>
      <c r="I361" s="3">
        <f>+I359</f>
        <v>64</v>
      </c>
      <c r="J361" s="3">
        <f>+J359</f>
        <v>166</v>
      </c>
    </row>
    <row r="362" spans="1:13" s="2" customFormat="1" ht="12.75" x14ac:dyDescent="0.2"/>
    <row r="363" spans="1:13" s="2" customFormat="1" ht="12.75" x14ac:dyDescent="0.2">
      <c r="A363" s="4" t="s">
        <v>91</v>
      </c>
      <c r="B363" s="4"/>
      <c r="C363" s="4"/>
      <c r="D363" s="4"/>
      <c r="E363" s="4"/>
    </row>
    <row r="364" spans="1:13" s="2" customFormat="1" ht="12.75" x14ac:dyDescent="0.2">
      <c r="B364" s="4"/>
      <c r="C364" s="4"/>
      <c r="D364" s="4"/>
      <c r="E364" s="4"/>
    </row>
    <row r="365" spans="1:13" s="2" customFormat="1" ht="12.75" x14ac:dyDescent="0.2">
      <c r="A365" s="4"/>
      <c r="B365" s="11" t="s">
        <v>145</v>
      </c>
      <c r="C365" s="11" t="s">
        <v>146</v>
      </c>
      <c r="D365" s="11" t="s">
        <v>146</v>
      </c>
      <c r="E365" s="11" t="s">
        <v>145</v>
      </c>
      <c r="F365" s="11" t="s">
        <v>145</v>
      </c>
      <c r="G365" s="11" t="s">
        <v>148</v>
      </c>
      <c r="H365" s="11" t="s">
        <v>145</v>
      </c>
      <c r="I365" s="11" t="s">
        <v>123</v>
      </c>
      <c r="J365" s="11" t="s">
        <v>136</v>
      </c>
      <c r="K365" s="11" t="s">
        <v>146</v>
      </c>
      <c r="L365" s="11"/>
      <c r="M365" s="12"/>
    </row>
    <row r="366" spans="1:13" s="2" customFormat="1" ht="12.75" x14ac:dyDescent="0.2">
      <c r="A366" s="4" t="s">
        <v>0</v>
      </c>
      <c r="B366" s="13" t="s">
        <v>133</v>
      </c>
      <c r="C366" s="13" t="s">
        <v>147</v>
      </c>
      <c r="D366" s="13" t="s">
        <v>147</v>
      </c>
      <c r="E366" s="13" t="s">
        <v>133</v>
      </c>
      <c r="F366" s="13" t="s">
        <v>133</v>
      </c>
      <c r="G366" s="13" t="s">
        <v>48</v>
      </c>
      <c r="H366" s="13" t="s">
        <v>133</v>
      </c>
      <c r="I366" s="13" t="s">
        <v>149</v>
      </c>
      <c r="J366" s="13" t="s">
        <v>150</v>
      </c>
      <c r="K366" s="13" t="s">
        <v>147</v>
      </c>
      <c r="L366" s="13" t="s">
        <v>1</v>
      </c>
      <c r="M366" s="14" t="s">
        <v>2</v>
      </c>
    </row>
    <row r="367" spans="1:13" s="2" customFormat="1" ht="12.75" x14ac:dyDescent="0.2">
      <c r="A367" s="4"/>
      <c r="B367" s="7" t="s">
        <v>132</v>
      </c>
      <c r="C367" s="7" t="s">
        <v>127</v>
      </c>
      <c r="D367" s="7" t="s">
        <v>129</v>
      </c>
      <c r="E367" s="7" t="s">
        <v>130</v>
      </c>
      <c r="F367" s="7" t="s">
        <v>128</v>
      </c>
      <c r="G367" s="7" t="s">
        <v>140</v>
      </c>
      <c r="H367" s="7" t="s">
        <v>137</v>
      </c>
      <c r="I367" s="7" t="s">
        <v>138</v>
      </c>
      <c r="J367" s="7" t="s">
        <v>131</v>
      </c>
      <c r="K367" s="7" t="s">
        <v>139</v>
      </c>
      <c r="L367" s="13"/>
      <c r="M367" s="7"/>
    </row>
    <row r="368" spans="1:13" customFormat="1" ht="12.75" x14ac:dyDescent="0.2">
      <c r="A368" s="1" t="s">
        <v>38</v>
      </c>
      <c r="B368" s="20">
        <v>16876</v>
      </c>
      <c r="C368" s="20">
        <v>20658</v>
      </c>
      <c r="D368" s="20">
        <v>4498</v>
      </c>
      <c r="E368" s="20">
        <v>965</v>
      </c>
      <c r="F368" s="20">
        <v>4364</v>
      </c>
      <c r="G368" s="20">
        <v>1872</v>
      </c>
      <c r="H368" s="20">
        <v>1343</v>
      </c>
      <c r="I368" s="20">
        <v>68</v>
      </c>
      <c r="J368" s="20">
        <v>154</v>
      </c>
      <c r="K368" s="20">
        <v>1246</v>
      </c>
      <c r="L368" s="20">
        <v>3614</v>
      </c>
      <c r="M368" s="4">
        <f>SUM(B368:L368)</f>
        <v>55658</v>
      </c>
    </row>
    <row r="369" spans="1:13" customFormat="1" ht="12.75" x14ac:dyDescent="0.2">
      <c r="A369" s="1" t="s">
        <v>35</v>
      </c>
      <c r="B369" s="20">
        <v>4392</v>
      </c>
      <c r="C369" s="20">
        <v>4540</v>
      </c>
      <c r="D369" s="20">
        <v>959</v>
      </c>
      <c r="E369" s="20">
        <v>227</v>
      </c>
      <c r="F369" s="20">
        <v>144</v>
      </c>
      <c r="G369" s="20">
        <v>335</v>
      </c>
      <c r="H369" s="20">
        <v>185</v>
      </c>
      <c r="I369" s="20">
        <v>9</v>
      </c>
      <c r="J369" s="20">
        <v>24</v>
      </c>
      <c r="K369" s="20">
        <v>180</v>
      </c>
      <c r="L369" s="20">
        <v>304</v>
      </c>
      <c r="M369" s="4">
        <f>SUM(B369:L369)</f>
        <v>11299</v>
      </c>
    </row>
    <row r="370" spans="1:13" customFormat="1" ht="13.5" thickBot="1" x14ac:dyDescent="0.25">
      <c r="A370" s="1" t="s">
        <v>92</v>
      </c>
      <c r="B370" s="5">
        <v>1394</v>
      </c>
      <c r="C370" s="5">
        <v>2098</v>
      </c>
      <c r="D370" s="5">
        <v>478</v>
      </c>
      <c r="E370" s="5">
        <v>103</v>
      </c>
      <c r="F370" s="5">
        <v>81</v>
      </c>
      <c r="G370" s="5">
        <v>198</v>
      </c>
      <c r="H370" s="5">
        <v>88</v>
      </c>
      <c r="I370" s="5">
        <v>5</v>
      </c>
      <c r="J370" s="5">
        <v>20</v>
      </c>
      <c r="K370" s="5">
        <v>95</v>
      </c>
      <c r="L370" s="5">
        <v>143</v>
      </c>
      <c r="M370" s="6">
        <f>SUM(B370:L370)</f>
        <v>4703</v>
      </c>
    </row>
    <row r="371" spans="1:13" s="2" customFormat="1" ht="12.75" x14ac:dyDescent="0.2">
      <c r="A371" s="15" t="s">
        <v>2</v>
      </c>
      <c r="B371" s="4">
        <f>SUM(B368:B370)</f>
        <v>22662</v>
      </c>
      <c r="C371" s="4">
        <f t="shared" ref="C371:M371" si="8">SUM(C368:C370)</f>
        <v>27296</v>
      </c>
      <c r="D371" s="4">
        <f t="shared" si="8"/>
        <v>5935</v>
      </c>
      <c r="E371" s="4">
        <f t="shared" si="8"/>
        <v>1295</v>
      </c>
      <c r="F371" s="4">
        <f t="shared" si="8"/>
        <v>4589</v>
      </c>
      <c r="G371" s="4">
        <f t="shared" si="8"/>
        <v>2405</v>
      </c>
      <c r="H371" s="4">
        <f t="shared" si="8"/>
        <v>1616</v>
      </c>
      <c r="I371" s="4">
        <f t="shared" si="8"/>
        <v>82</v>
      </c>
      <c r="J371" s="4">
        <f t="shared" si="8"/>
        <v>198</v>
      </c>
      <c r="K371" s="4">
        <f t="shared" si="8"/>
        <v>1521</v>
      </c>
      <c r="L371" s="4">
        <f t="shared" si="8"/>
        <v>4061</v>
      </c>
      <c r="M371" s="4">
        <f t="shared" si="8"/>
        <v>71660</v>
      </c>
    </row>
    <row r="372" spans="1:13" s="2" customFormat="1" ht="12.75" x14ac:dyDescent="0.2">
      <c r="A372" s="4"/>
    </row>
    <row r="373" spans="1:13" s="2" customFormat="1" ht="12.75" x14ac:dyDescent="0.2">
      <c r="A373" s="3" t="s">
        <v>3</v>
      </c>
      <c r="B373" s="3">
        <f>+B371+E371+F371+H371</f>
        <v>30162</v>
      </c>
      <c r="C373" s="3">
        <f>+C371+D371+K371</f>
        <v>34752</v>
      </c>
      <c r="G373" s="3">
        <f>+G371</f>
        <v>2405</v>
      </c>
      <c r="I373" s="3">
        <f>+I371</f>
        <v>82</v>
      </c>
      <c r="J373" s="3">
        <f>+J371</f>
        <v>198</v>
      </c>
    </row>
    <row r="374" spans="1:13" s="2" customFormat="1" ht="12.75" x14ac:dyDescent="0.2"/>
    <row r="375" spans="1:13" s="2" customFormat="1" ht="12.75" x14ac:dyDescent="0.2">
      <c r="A375" s="4" t="s">
        <v>93</v>
      </c>
      <c r="B375" s="4"/>
      <c r="C375" s="4"/>
      <c r="D375" s="4"/>
    </row>
    <row r="376" spans="1:13" s="2" customFormat="1" ht="12.75" x14ac:dyDescent="0.2">
      <c r="B376" s="4"/>
      <c r="C376" s="4"/>
      <c r="D376" s="4"/>
    </row>
    <row r="377" spans="1:13" s="2" customFormat="1" ht="12.75" x14ac:dyDescent="0.2">
      <c r="A377" s="4"/>
      <c r="B377" s="11" t="s">
        <v>145</v>
      </c>
      <c r="C377" s="11" t="s">
        <v>146</v>
      </c>
      <c r="D377" s="11" t="s">
        <v>146</v>
      </c>
      <c r="E377" s="11" t="s">
        <v>145</v>
      </c>
      <c r="F377" s="11" t="s">
        <v>145</v>
      </c>
      <c r="G377" s="11" t="s">
        <v>148</v>
      </c>
      <c r="H377" s="11" t="s">
        <v>145</v>
      </c>
      <c r="I377" s="11" t="s">
        <v>123</v>
      </c>
      <c r="J377" s="11" t="s">
        <v>136</v>
      </c>
      <c r="K377" s="11" t="s">
        <v>146</v>
      </c>
      <c r="L377" s="11"/>
      <c r="M377" s="12"/>
    </row>
    <row r="378" spans="1:13" s="2" customFormat="1" ht="12.75" x14ac:dyDescent="0.2">
      <c r="A378" s="4" t="s">
        <v>0</v>
      </c>
      <c r="B378" s="13" t="s">
        <v>133</v>
      </c>
      <c r="C378" s="13" t="s">
        <v>147</v>
      </c>
      <c r="D378" s="13" t="s">
        <v>147</v>
      </c>
      <c r="E378" s="13" t="s">
        <v>133</v>
      </c>
      <c r="F378" s="13" t="s">
        <v>133</v>
      </c>
      <c r="G378" s="13" t="s">
        <v>48</v>
      </c>
      <c r="H378" s="13" t="s">
        <v>133</v>
      </c>
      <c r="I378" s="13" t="s">
        <v>149</v>
      </c>
      <c r="J378" s="13" t="s">
        <v>150</v>
      </c>
      <c r="K378" s="13" t="s">
        <v>147</v>
      </c>
      <c r="L378" s="13" t="s">
        <v>1</v>
      </c>
      <c r="M378" s="14" t="s">
        <v>2</v>
      </c>
    </row>
    <row r="379" spans="1:13" s="2" customFormat="1" ht="12.75" x14ac:dyDescent="0.2">
      <c r="A379" s="4"/>
      <c r="B379" s="7" t="s">
        <v>132</v>
      </c>
      <c r="C379" s="7" t="s">
        <v>127</v>
      </c>
      <c r="D379" s="7" t="s">
        <v>129</v>
      </c>
      <c r="E379" s="7" t="s">
        <v>130</v>
      </c>
      <c r="F379" s="7" t="s">
        <v>128</v>
      </c>
      <c r="G379" s="7" t="s">
        <v>140</v>
      </c>
      <c r="H379" s="7" t="s">
        <v>137</v>
      </c>
      <c r="I379" s="7" t="s">
        <v>138</v>
      </c>
      <c r="J379" s="7" t="s">
        <v>131</v>
      </c>
      <c r="K379" s="7" t="s">
        <v>139</v>
      </c>
      <c r="L379" s="13"/>
      <c r="M379" s="7"/>
    </row>
    <row r="380" spans="1:13" customFormat="1" ht="12.75" x14ac:dyDescent="0.2">
      <c r="A380" s="1" t="s">
        <v>37</v>
      </c>
      <c r="B380" s="20">
        <v>1656</v>
      </c>
      <c r="C380" s="20">
        <v>2568</v>
      </c>
      <c r="D380" s="20">
        <v>582</v>
      </c>
      <c r="E380" s="20">
        <v>137</v>
      </c>
      <c r="F380" s="20">
        <v>100</v>
      </c>
      <c r="G380" s="20">
        <v>227</v>
      </c>
      <c r="H380" s="20">
        <v>89</v>
      </c>
      <c r="I380" s="20">
        <v>7</v>
      </c>
      <c r="J380" s="20">
        <v>14</v>
      </c>
      <c r="K380" s="20">
        <v>145</v>
      </c>
      <c r="L380" s="20">
        <v>128</v>
      </c>
      <c r="M380" s="4">
        <f>SUM(B380:L380)</f>
        <v>5653</v>
      </c>
    </row>
    <row r="381" spans="1:13" s="2" customFormat="1" ht="12.75" x14ac:dyDescent="0.2">
      <c r="A381" s="4" t="s">
        <v>124</v>
      </c>
      <c r="B381" s="2">
        <f>'[1]Gov by CD'!B191-'[1]Gov by SD'!B393</f>
        <v>5259</v>
      </c>
      <c r="C381" s="2">
        <f>'[1]Gov by CD'!C191-'[1]Gov by SD'!C393</f>
        <v>7673</v>
      </c>
      <c r="D381" s="2">
        <f>'[1]Gov by CD'!D191-'[1]Gov by SD'!D393</f>
        <v>1682</v>
      </c>
      <c r="E381" s="2">
        <f>'[1]Gov by CD'!E191-'[1]Gov by SD'!E393</f>
        <v>488</v>
      </c>
      <c r="F381" s="2">
        <f>'[1]Gov by CD'!F191-'[1]Gov by SD'!F393</f>
        <v>405</v>
      </c>
      <c r="G381" s="2">
        <f>'[1]Gov by CD'!G191-'[1]Gov by SD'!G393</f>
        <v>543</v>
      </c>
      <c r="H381" s="2">
        <f>'[1]Gov by CD'!H191-'[1]Gov by SD'!H393</f>
        <v>290</v>
      </c>
      <c r="I381" s="2">
        <f>'[1]Gov by CD'!I191-'[1]Gov by SD'!I393</f>
        <v>22</v>
      </c>
      <c r="J381" s="2">
        <f>'[1]Gov by CD'!J191-'[1]Gov by SD'!J393</f>
        <v>41</v>
      </c>
      <c r="K381" s="2">
        <f>'[1]Gov by CD'!K191-'[1]Gov by SD'!K393</f>
        <v>264</v>
      </c>
      <c r="L381" s="2">
        <f>'[1]Gov by CD'!L191-'[1]Gov by SD'!L393</f>
        <v>360</v>
      </c>
      <c r="M381" s="4">
        <f>SUM(B381:L381)</f>
        <v>17027</v>
      </c>
    </row>
    <row r="382" spans="1:13" s="2" customFormat="1" ht="13.5" thickBot="1" x14ac:dyDescent="0.25">
      <c r="A382" s="4" t="s">
        <v>36</v>
      </c>
      <c r="B382" s="5">
        <v>26823</v>
      </c>
      <c r="C382" s="5">
        <v>25648</v>
      </c>
      <c r="D382" s="5">
        <v>4131</v>
      </c>
      <c r="E382" s="5">
        <v>1928</v>
      </c>
      <c r="F382" s="5">
        <v>989</v>
      </c>
      <c r="G382" s="5">
        <v>1917</v>
      </c>
      <c r="H382" s="5">
        <v>1380</v>
      </c>
      <c r="I382" s="5">
        <v>35</v>
      </c>
      <c r="J382" s="5">
        <v>139</v>
      </c>
      <c r="K382" s="5">
        <v>721</v>
      </c>
      <c r="L382" s="5">
        <v>1860</v>
      </c>
      <c r="M382" s="6">
        <f>SUM(B382:L382)</f>
        <v>65571</v>
      </c>
    </row>
    <row r="383" spans="1:13" s="2" customFormat="1" ht="12.75" x14ac:dyDescent="0.2">
      <c r="A383" s="15" t="s">
        <v>2</v>
      </c>
      <c r="B383" s="4">
        <f>SUM(B380:B382)</f>
        <v>33738</v>
      </c>
      <c r="C383" s="4">
        <f t="shared" ref="C383:M383" si="9">SUM(C380:C382)</f>
        <v>35889</v>
      </c>
      <c r="D383" s="4">
        <f t="shared" si="9"/>
        <v>6395</v>
      </c>
      <c r="E383" s="4">
        <f t="shared" si="9"/>
        <v>2553</v>
      </c>
      <c r="F383" s="4">
        <f t="shared" si="9"/>
        <v>1494</v>
      </c>
      <c r="G383" s="4">
        <f t="shared" si="9"/>
        <v>2687</v>
      </c>
      <c r="H383" s="4">
        <f t="shared" si="9"/>
        <v>1759</v>
      </c>
      <c r="I383" s="4">
        <f t="shared" si="9"/>
        <v>64</v>
      </c>
      <c r="J383" s="4">
        <f t="shared" si="9"/>
        <v>194</v>
      </c>
      <c r="K383" s="4">
        <f t="shared" si="9"/>
        <v>1130</v>
      </c>
      <c r="L383" s="4">
        <f t="shared" si="9"/>
        <v>2348</v>
      </c>
      <c r="M383" s="4">
        <f t="shared" si="9"/>
        <v>88251</v>
      </c>
    </row>
    <row r="384" spans="1:13" s="2" customFormat="1" ht="12.75" x14ac:dyDescent="0.2">
      <c r="A384" s="4"/>
    </row>
    <row r="385" spans="1:13" s="2" customFormat="1" ht="12.75" x14ac:dyDescent="0.2">
      <c r="A385" s="3" t="s">
        <v>3</v>
      </c>
      <c r="B385" s="3">
        <f>+B383+E383+F383+H383</f>
        <v>39544</v>
      </c>
      <c r="C385" s="3">
        <f>+C383+D383+K383</f>
        <v>43414</v>
      </c>
      <c r="G385" s="3">
        <f>+G383</f>
        <v>2687</v>
      </c>
      <c r="I385" s="3">
        <f>+I383</f>
        <v>64</v>
      </c>
      <c r="J385" s="3">
        <f>+J383</f>
        <v>194</v>
      </c>
    </row>
    <row r="386" spans="1:13" s="2" customFormat="1" ht="12.75" x14ac:dyDescent="0.2"/>
    <row r="387" spans="1:13" s="2" customFormat="1" ht="12.75" x14ac:dyDescent="0.2">
      <c r="A387" s="4" t="s">
        <v>94</v>
      </c>
      <c r="B387" s="4"/>
      <c r="C387" s="4"/>
      <c r="D387" s="4"/>
      <c r="E387" s="4"/>
      <c r="F387" s="4"/>
    </row>
    <row r="388" spans="1:13" s="2" customFormat="1" ht="12.75" x14ac:dyDescent="0.2">
      <c r="B388" s="4"/>
      <c r="C388" s="4"/>
      <c r="D388" s="4"/>
      <c r="E388" s="4"/>
      <c r="F388" s="4"/>
    </row>
    <row r="389" spans="1:13" s="2" customFormat="1" ht="12.75" x14ac:dyDescent="0.2">
      <c r="A389" s="4"/>
      <c r="B389" s="11" t="s">
        <v>145</v>
      </c>
      <c r="C389" s="11" t="s">
        <v>146</v>
      </c>
      <c r="D389" s="11" t="s">
        <v>146</v>
      </c>
      <c r="E389" s="11" t="s">
        <v>145</v>
      </c>
      <c r="F389" s="11" t="s">
        <v>145</v>
      </c>
      <c r="G389" s="11" t="s">
        <v>148</v>
      </c>
      <c r="H389" s="11" t="s">
        <v>145</v>
      </c>
      <c r="I389" s="11" t="s">
        <v>123</v>
      </c>
      <c r="J389" s="11" t="s">
        <v>136</v>
      </c>
      <c r="K389" s="11" t="s">
        <v>146</v>
      </c>
      <c r="L389" s="11"/>
      <c r="M389" s="12"/>
    </row>
    <row r="390" spans="1:13" s="2" customFormat="1" ht="12.75" x14ac:dyDescent="0.2">
      <c r="A390" s="4" t="s">
        <v>0</v>
      </c>
      <c r="B390" s="13" t="s">
        <v>133</v>
      </c>
      <c r="C390" s="13" t="s">
        <v>147</v>
      </c>
      <c r="D390" s="13" t="s">
        <v>147</v>
      </c>
      <c r="E390" s="13" t="s">
        <v>133</v>
      </c>
      <c r="F390" s="13" t="s">
        <v>133</v>
      </c>
      <c r="G390" s="13" t="s">
        <v>48</v>
      </c>
      <c r="H390" s="13" t="s">
        <v>133</v>
      </c>
      <c r="I390" s="13" t="s">
        <v>149</v>
      </c>
      <c r="J390" s="13" t="s">
        <v>150</v>
      </c>
      <c r="K390" s="13" t="s">
        <v>147</v>
      </c>
      <c r="L390" s="13" t="s">
        <v>1</v>
      </c>
      <c r="M390" s="14" t="s">
        <v>2</v>
      </c>
    </row>
    <row r="391" spans="1:13" s="2" customFormat="1" ht="12.75" x14ac:dyDescent="0.2">
      <c r="A391" s="4"/>
      <c r="B391" s="7" t="s">
        <v>132</v>
      </c>
      <c r="C391" s="7" t="s">
        <v>127</v>
      </c>
      <c r="D391" s="7" t="s">
        <v>129</v>
      </c>
      <c r="E391" s="7" t="s">
        <v>130</v>
      </c>
      <c r="F391" s="7" t="s">
        <v>128</v>
      </c>
      <c r="G391" s="7" t="s">
        <v>140</v>
      </c>
      <c r="H391" s="7" t="s">
        <v>137</v>
      </c>
      <c r="I391" s="7" t="s">
        <v>138</v>
      </c>
      <c r="J391" s="7" t="s">
        <v>131</v>
      </c>
      <c r="K391" s="7" t="s">
        <v>139</v>
      </c>
      <c r="L391" s="13"/>
      <c r="M391" s="7"/>
    </row>
    <row r="392" spans="1:13" customFormat="1" ht="12.75" x14ac:dyDescent="0.2">
      <c r="A392" s="1" t="s">
        <v>37</v>
      </c>
      <c r="B392" s="20">
        <v>26744</v>
      </c>
      <c r="C392" s="20">
        <v>26985</v>
      </c>
      <c r="D392" s="20">
        <v>6116</v>
      </c>
      <c r="E392" s="20">
        <v>2065</v>
      </c>
      <c r="F392" s="20">
        <v>1401</v>
      </c>
      <c r="G392" s="20">
        <v>3575</v>
      </c>
      <c r="H392" s="20">
        <v>1114</v>
      </c>
      <c r="I392" s="20">
        <v>203</v>
      </c>
      <c r="J392" s="20">
        <v>224</v>
      </c>
      <c r="K392" s="20">
        <v>1436</v>
      </c>
      <c r="L392" s="20">
        <v>2222</v>
      </c>
      <c r="M392" s="4">
        <f>SUM(B392:L392)</f>
        <v>72085</v>
      </c>
    </row>
    <row r="393" spans="1:13" s="2" customFormat="1" ht="13.5" thickBot="1" x14ac:dyDescent="0.25">
      <c r="A393" s="4" t="s">
        <v>124</v>
      </c>
      <c r="B393" s="5">
        <v>4098</v>
      </c>
      <c r="C393" s="5">
        <v>4194</v>
      </c>
      <c r="D393" s="5">
        <v>1015</v>
      </c>
      <c r="E393" s="5">
        <v>359</v>
      </c>
      <c r="F393" s="5">
        <v>219</v>
      </c>
      <c r="G393" s="5">
        <v>418</v>
      </c>
      <c r="H393" s="5">
        <v>207</v>
      </c>
      <c r="I393" s="5">
        <v>6</v>
      </c>
      <c r="J393" s="5">
        <v>34</v>
      </c>
      <c r="K393" s="5">
        <v>214</v>
      </c>
      <c r="L393" s="5">
        <v>251</v>
      </c>
      <c r="M393" s="6">
        <f>SUM(B393:L393)</f>
        <v>11015</v>
      </c>
    </row>
    <row r="394" spans="1:13" s="2" customFormat="1" ht="12.75" x14ac:dyDescent="0.2">
      <c r="A394" s="15" t="s">
        <v>2</v>
      </c>
      <c r="B394" s="4">
        <f t="shared" ref="B394:M394" si="10">SUM(B392:B393)</f>
        <v>30842</v>
      </c>
      <c r="C394" s="4">
        <f t="shared" si="10"/>
        <v>31179</v>
      </c>
      <c r="D394" s="4">
        <f t="shared" si="10"/>
        <v>7131</v>
      </c>
      <c r="E394" s="4">
        <f t="shared" si="10"/>
        <v>2424</v>
      </c>
      <c r="F394" s="4">
        <f t="shared" si="10"/>
        <v>1620</v>
      </c>
      <c r="G394" s="4">
        <f t="shared" si="10"/>
        <v>3993</v>
      </c>
      <c r="H394" s="4">
        <f t="shared" si="10"/>
        <v>1321</v>
      </c>
      <c r="I394" s="4">
        <f t="shared" si="10"/>
        <v>209</v>
      </c>
      <c r="J394" s="4">
        <f t="shared" si="10"/>
        <v>258</v>
      </c>
      <c r="K394" s="4">
        <f t="shared" si="10"/>
        <v>1650</v>
      </c>
      <c r="L394" s="4">
        <f t="shared" si="10"/>
        <v>2473</v>
      </c>
      <c r="M394" s="4">
        <f t="shared" si="10"/>
        <v>83100</v>
      </c>
    </row>
    <row r="395" spans="1:13" s="2" customFormat="1" ht="12.75" x14ac:dyDescent="0.2">
      <c r="A395" s="4"/>
    </row>
    <row r="396" spans="1:13" s="2" customFormat="1" ht="12.75" x14ac:dyDescent="0.2">
      <c r="A396" s="3" t="s">
        <v>3</v>
      </c>
      <c r="B396" s="3">
        <f>+B394+E394+F394+H394</f>
        <v>36207</v>
      </c>
      <c r="C396" s="3">
        <f>+C394+D394+K394</f>
        <v>39960</v>
      </c>
      <c r="G396" s="3">
        <f>+G394</f>
        <v>3993</v>
      </c>
      <c r="I396" s="3">
        <f>+I394</f>
        <v>209</v>
      </c>
      <c r="J396" s="3">
        <f>+J394</f>
        <v>258</v>
      </c>
    </row>
    <row r="397" spans="1:13" s="2" customFormat="1" ht="12.75" x14ac:dyDescent="0.2"/>
    <row r="398" spans="1:13" s="2" customFormat="1" ht="12.75" x14ac:dyDescent="0.2">
      <c r="A398" s="4" t="s">
        <v>95</v>
      </c>
      <c r="B398" s="4"/>
      <c r="C398" s="4"/>
      <c r="D398" s="4"/>
    </row>
    <row r="399" spans="1:13" s="2" customFormat="1" ht="12.75" x14ac:dyDescent="0.2">
      <c r="B399" s="4"/>
      <c r="C399" s="4"/>
      <c r="D399" s="4"/>
    </row>
    <row r="400" spans="1:13" s="2" customFormat="1" ht="12.75" x14ac:dyDescent="0.2">
      <c r="A400" s="4"/>
      <c r="B400" s="11" t="s">
        <v>145</v>
      </c>
      <c r="C400" s="11" t="s">
        <v>146</v>
      </c>
      <c r="D400" s="11" t="s">
        <v>146</v>
      </c>
      <c r="E400" s="11" t="s">
        <v>145</v>
      </c>
      <c r="F400" s="11" t="s">
        <v>145</v>
      </c>
      <c r="G400" s="11" t="s">
        <v>148</v>
      </c>
      <c r="H400" s="11" t="s">
        <v>145</v>
      </c>
      <c r="I400" s="11" t="s">
        <v>123</v>
      </c>
      <c r="J400" s="11" t="s">
        <v>136</v>
      </c>
      <c r="K400" s="11" t="s">
        <v>146</v>
      </c>
      <c r="L400" s="11"/>
      <c r="M400" s="12"/>
    </row>
    <row r="401" spans="1:13" s="2" customFormat="1" ht="12.75" x14ac:dyDescent="0.2">
      <c r="A401" s="4" t="s">
        <v>0</v>
      </c>
      <c r="B401" s="13" t="s">
        <v>133</v>
      </c>
      <c r="C401" s="13" t="s">
        <v>147</v>
      </c>
      <c r="D401" s="13" t="s">
        <v>147</v>
      </c>
      <c r="E401" s="13" t="s">
        <v>133</v>
      </c>
      <c r="F401" s="13" t="s">
        <v>133</v>
      </c>
      <c r="G401" s="13" t="s">
        <v>48</v>
      </c>
      <c r="H401" s="13" t="s">
        <v>133</v>
      </c>
      <c r="I401" s="13" t="s">
        <v>149</v>
      </c>
      <c r="J401" s="13" t="s">
        <v>150</v>
      </c>
      <c r="K401" s="13" t="s">
        <v>147</v>
      </c>
      <c r="L401" s="13" t="s">
        <v>1</v>
      </c>
      <c r="M401" s="14" t="s">
        <v>2</v>
      </c>
    </row>
    <row r="402" spans="1:13" s="2" customFormat="1" ht="12.75" x14ac:dyDescent="0.2">
      <c r="A402" s="4"/>
      <c r="B402" s="7" t="s">
        <v>132</v>
      </c>
      <c r="C402" s="7" t="s">
        <v>127</v>
      </c>
      <c r="D402" s="7" t="s">
        <v>129</v>
      </c>
      <c r="E402" s="7" t="s">
        <v>130</v>
      </c>
      <c r="F402" s="7" t="s">
        <v>128</v>
      </c>
      <c r="G402" s="7" t="s">
        <v>140</v>
      </c>
      <c r="H402" s="7" t="s">
        <v>137</v>
      </c>
      <c r="I402" s="7" t="s">
        <v>138</v>
      </c>
      <c r="J402" s="7" t="s">
        <v>131</v>
      </c>
      <c r="K402" s="7" t="s">
        <v>139</v>
      </c>
      <c r="L402" s="13"/>
      <c r="M402" s="7"/>
    </row>
    <row r="403" spans="1:13" s="2" customFormat="1" ht="12.75" x14ac:dyDescent="0.2">
      <c r="A403" s="4" t="s">
        <v>9</v>
      </c>
      <c r="B403" s="2">
        <v>5293</v>
      </c>
      <c r="C403" s="2">
        <v>7955</v>
      </c>
      <c r="D403" s="2">
        <v>1639</v>
      </c>
      <c r="E403" s="2">
        <v>362</v>
      </c>
      <c r="F403" s="2">
        <v>282</v>
      </c>
      <c r="G403" s="2">
        <v>938</v>
      </c>
      <c r="H403" s="2">
        <v>341</v>
      </c>
      <c r="I403" s="2">
        <v>23</v>
      </c>
      <c r="J403" s="2">
        <v>72</v>
      </c>
      <c r="K403" s="2">
        <v>411</v>
      </c>
      <c r="L403" s="2">
        <v>767</v>
      </c>
      <c r="M403" s="4">
        <f>SUM(B403:L403)</f>
        <v>18083</v>
      </c>
    </row>
    <row r="404" spans="1:13" s="2" customFormat="1" ht="12.75" x14ac:dyDescent="0.2">
      <c r="A404" s="4" t="s">
        <v>39</v>
      </c>
      <c r="B404" s="2">
        <v>1133</v>
      </c>
      <c r="C404" s="2">
        <v>2161</v>
      </c>
      <c r="D404" s="2">
        <v>287</v>
      </c>
      <c r="E404" s="2">
        <v>82</v>
      </c>
      <c r="F404" s="2">
        <v>52</v>
      </c>
      <c r="G404" s="2">
        <v>238</v>
      </c>
      <c r="H404" s="2">
        <v>30</v>
      </c>
      <c r="I404" s="2">
        <v>9</v>
      </c>
      <c r="J404" s="2">
        <v>28</v>
      </c>
      <c r="K404" s="2">
        <v>103</v>
      </c>
      <c r="L404" s="2">
        <v>119</v>
      </c>
      <c r="M404" s="4">
        <f>SUM(B404:L404)</f>
        <v>4242</v>
      </c>
    </row>
    <row r="405" spans="1:13" customFormat="1" ht="12.75" x14ac:dyDescent="0.2">
      <c r="A405" s="1" t="s">
        <v>38</v>
      </c>
      <c r="B405" s="20">
        <v>12223</v>
      </c>
      <c r="C405" s="20">
        <v>14750</v>
      </c>
      <c r="D405" s="20">
        <v>3264</v>
      </c>
      <c r="E405" s="20">
        <v>744</v>
      </c>
      <c r="F405" s="20">
        <v>583</v>
      </c>
      <c r="G405" s="20">
        <v>1290</v>
      </c>
      <c r="H405" s="20">
        <v>519</v>
      </c>
      <c r="I405" s="20">
        <v>44</v>
      </c>
      <c r="J405" s="20">
        <v>125</v>
      </c>
      <c r="K405" s="20">
        <v>721</v>
      </c>
      <c r="L405" s="20">
        <v>1226</v>
      </c>
      <c r="M405" s="4">
        <f>SUM(B405:L405)</f>
        <v>35489</v>
      </c>
    </row>
    <row r="406" spans="1:13" customFormat="1" ht="13.5" thickBot="1" x14ac:dyDescent="0.25">
      <c r="A406" s="1" t="s">
        <v>92</v>
      </c>
      <c r="B406" s="5">
        <v>3931</v>
      </c>
      <c r="C406" s="5">
        <v>4694</v>
      </c>
      <c r="D406" s="5">
        <v>974</v>
      </c>
      <c r="E406" s="5">
        <v>609</v>
      </c>
      <c r="F406" s="5">
        <v>213</v>
      </c>
      <c r="G406" s="5">
        <v>1843</v>
      </c>
      <c r="H406" s="5">
        <v>315</v>
      </c>
      <c r="I406" s="5">
        <v>23</v>
      </c>
      <c r="J406" s="5">
        <v>71</v>
      </c>
      <c r="K406" s="5">
        <v>291</v>
      </c>
      <c r="L406" s="5">
        <v>405</v>
      </c>
      <c r="M406" s="6">
        <f>SUM(B406:L406)</f>
        <v>13369</v>
      </c>
    </row>
    <row r="407" spans="1:13" s="2" customFormat="1" ht="12.75" x14ac:dyDescent="0.2">
      <c r="A407" s="15" t="s">
        <v>2</v>
      </c>
      <c r="B407" s="4">
        <f t="shared" ref="B407:M407" si="11">SUM(B403:B406)</f>
        <v>22580</v>
      </c>
      <c r="C407" s="4">
        <f t="shared" si="11"/>
        <v>29560</v>
      </c>
      <c r="D407" s="4">
        <f t="shared" si="11"/>
        <v>6164</v>
      </c>
      <c r="E407" s="4">
        <f t="shared" si="11"/>
        <v>1797</v>
      </c>
      <c r="F407" s="4">
        <f t="shared" si="11"/>
        <v>1130</v>
      </c>
      <c r="G407" s="4">
        <f t="shared" si="11"/>
        <v>4309</v>
      </c>
      <c r="H407" s="4">
        <f t="shared" si="11"/>
        <v>1205</v>
      </c>
      <c r="I407" s="4">
        <f t="shared" si="11"/>
        <v>99</v>
      </c>
      <c r="J407" s="4">
        <f t="shared" si="11"/>
        <v>296</v>
      </c>
      <c r="K407" s="4">
        <f t="shared" si="11"/>
        <v>1526</v>
      </c>
      <c r="L407" s="4">
        <f t="shared" si="11"/>
        <v>2517</v>
      </c>
      <c r="M407" s="4">
        <f t="shared" si="11"/>
        <v>71183</v>
      </c>
    </row>
    <row r="408" spans="1:13" s="2" customFormat="1" ht="12.75" x14ac:dyDescent="0.2">
      <c r="A408" s="4"/>
    </row>
    <row r="409" spans="1:13" s="2" customFormat="1" ht="12.75" x14ac:dyDescent="0.2">
      <c r="A409" s="17" t="s">
        <v>3</v>
      </c>
      <c r="B409" s="3">
        <f>+B407+E407+F407+H407</f>
        <v>26712</v>
      </c>
      <c r="C409" s="3">
        <f>+C407+D407+K407</f>
        <v>37250</v>
      </c>
      <c r="G409" s="3">
        <f>+G407</f>
        <v>4309</v>
      </c>
      <c r="I409" s="3">
        <f>+I407</f>
        <v>99</v>
      </c>
      <c r="J409" s="3">
        <f>+J407</f>
        <v>296</v>
      </c>
    </row>
    <row r="410" spans="1:13" s="2" customFormat="1" ht="12.75" x14ac:dyDescent="0.2"/>
    <row r="411" spans="1:13" s="2" customFormat="1" ht="12.75" x14ac:dyDescent="0.2">
      <c r="A411" s="4" t="s">
        <v>96</v>
      </c>
      <c r="B411" s="4"/>
      <c r="C411" s="4"/>
      <c r="D411" s="4"/>
      <c r="E411" s="4"/>
      <c r="F411" s="4"/>
    </row>
    <row r="412" spans="1:13" s="2" customFormat="1" ht="12.75" x14ac:dyDescent="0.2">
      <c r="A412" s="4"/>
      <c r="B412" s="4"/>
      <c r="C412" s="4"/>
      <c r="D412" s="4"/>
      <c r="E412" s="4"/>
      <c r="F412" s="4"/>
    </row>
    <row r="413" spans="1:13" s="2" customFormat="1" ht="12.75" x14ac:dyDescent="0.2">
      <c r="A413" s="4"/>
      <c r="B413" s="11" t="s">
        <v>145</v>
      </c>
      <c r="C413" s="11" t="s">
        <v>146</v>
      </c>
      <c r="D413" s="11" t="s">
        <v>146</v>
      </c>
      <c r="E413" s="11" t="s">
        <v>145</v>
      </c>
      <c r="F413" s="11" t="s">
        <v>145</v>
      </c>
      <c r="G413" s="11" t="s">
        <v>148</v>
      </c>
      <c r="H413" s="11" t="s">
        <v>145</v>
      </c>
      <c r="I413" s="11" t="s">
        <v>123</v>
      </c>
      <c r="J413" s="11" t="s">
        <v>136</v>
      </c>
      <c r="K413" s="11" t="s">
        <v>146</v>
      </c>
      <c r="L413" s="11"/>
      <c r="M413" s="12"/>
    </row>
    <row r="414" spans="1:13" s="2" customFormat="1" ht="12.75" x14ac:dyDescent="0.2">
      <c r="A414" s="4" t="s">
        <v>0</v>
      </c>
      <c r="B414" s="13" t="s">
        <v>133</v>
      </c>
      <c r="C414" s="13" t="s">
        <v>147</v>
      </c>
      <c r="D414" s="13" t="s">
        <v>147</v>
      </c>
      <c r="E414" s="13" t="s">
        <v>133</v>
      </c>
      <c r="F414" s="13" t="s">
        <v>133</v>
      </c>
      <c r="G414" s="13" t="s">
        <v>48</v>
      </c>
      <c r="H414" s="13" t="s">
        <v>133</v>
      </c>
      <c r="I414" s="13" t="s">
        <v>149</v>
      </c>
      <c r="J414" s="13" t="s">
        <v>150</v>
      </c>
      <c r="K414" s="13" t="s">
        <v>147</v>
      </c>
      <c r="L414" s="13" t="s">
        <v>1</v>
      </c>
      <c r="M414" s="14" t="s">
        <v>2</v>
      </c>
    </row>
    <row r="415" spans="1:13" s="2" customFormat="1" ht="12.75" x14ac:dyDescent="0.2">
      <c r="A415" s="4"/>
      <c r="B415" s="7" t="s">
        <v>132</v>
      </c>
      <c r="C415" s="7" t="s">
        <v>127</v>
      </c>
      <c r="D415" s="7" t="s">
        <v>129</v>
      </c>
      <c r="E415" s="7" t="s">
        <v>130</v>
      </c>
      <c r="F415" s="7" t="s">
        <v>128</v>
      </c>
      <c r="G415" s="7" t="s">
        <v>140</v>
      </c>
      <c r="H415" s="7" t="s">
        <v>137</v>
      </c>
      <c r="I415" s="7" t="s">
        <v>138</v>
      </c>
      <c r="J415" s="7" t="s">
        <v>131</v>
      </c>
      <c r="K415" s="7" t="s">
        <v>139</v>
      </c>
      <c r="L415" s="13"/>
      <c r="M415" s="7"/>
    </row>
    <row r="416" spans="1:13" s="2" customFormat="1" ht="12.75" x14ac:dyDescent="0.2">
      <c r="A416" s="4" t="s">
        <v>6</v>
      </c>
      <c r="B416" s="2">
        <v>6916</v>
      </c>
      <c r="C416" s="2">
        <v>7706</v>
      </c>
      <c r="D416" s="2">
        <v>1711</v>
      </c>
      <c r="E416" s="2">
        <v>659</v>
      </c>
      <c r="F416" s="2">
        <v>604</v>
      </c>
      <c r="G416" s="2">
        <v>2160</v>
      </c>
      <c r="H416" s="2">
        <v>224</v>
      </c>
      <c r="I416" s="2">
        <v>26</v>
      </c>
      <c r="J416" s="2">
        <v>112</v>
      </c>
      <c r="K416" s="2">
        <v>355</v>
      </c>
      <c r="L416" s="2">
        <v>806</v>
      </c>
      <c r="M416" s="4">
        <f>SUM(B416:L416)</f>
        <v>21279</v>
      </c>
    </row>
    <row r="417" spans="1:13" s="2" customFormat="1" ht="12.75" x14ac:dyDescent="0.2">
      <c r="A417" s="4" t="s">
        <v>40</v>
      </c>
      <c r="B417" s="2">
        <v>10048</v>
      </c>
      <c r="C417" s="2">
        <v>16540</v>
      </c>
      <c r="D417" s="2">
        <v>4240</v>
      </c>
      <c r="E417" s="2">
        <v>873</v>
      </c>
      <c r="F417" s="2">
        <v>1001</v>
      </c>
      <c r="G417" s="2">
        <v>3691</v>
      </c>
      <c r="H417" s="2">
        <v>350</v>
      </c>
      <c r="I417" s="2">
        <v>68</v>
      </c>
      <c r="J417" s="2">
        <v>201</v>
      </c>
      <c r="K417" s="2">
        <v>686</v>
      </c>
      <c r="L417" s="2">
        <v>1142</v>
      </c>
      <c r="M417" s="4">
        <f>SUM(B417:L417)</f>
        <v>38840</v>
      </c>
    </row>
    <row r="418" spans="1:13" s="2" customFormat="1" ht="12.75" x14ac:dyDescent="0.2">
      <c r="A418" s="4" t="s">
        <v>41</v>
      </c>
      <c r="B418" s="2">
        <v>11143</v>
      </c>
      <c r="C418" s="2">
        <v>14378</v>
      </c>
      <c r="D418" s="2">
        <v>2775</v>
      </c>
      <c r="E418" s="2">
        <v>713</v>
      </c>
      <c r="F418" s="2">
        <v>768</v>
      </c>
      <c r="G418" s="2">
        <v>2770</v>
      </c>
      <c r="H418" s="2">
        <v>390</v>
      </c>
      <c r="I418" s="2">
        <v>61</v>
      </c>
      <c r="J418" s="2">
        <v>177</v>
      </c>
      <c r="K418" s="2">
        <v>542</v>
      </c>
      <c r="L418" s="2">
        <v>1059</v>
      </c>
      <c r="M418" s="4">
        <f>SUM(B418:L418)</f>
        <v>34776</v>
      </c>
    </row>
    <row r="419" spans="1:13" s="2" customFormat="1" ht="13.5" thickBot="1" x14ac:dyDescent="0.25">
      <c r="A419" s="4" t="s">
        <v>141</v>
      </c>
      <c r="B419" s="5">
        <v>360</v>
      </c>
      <c r="C419" s="5">
        <v>698</v>
      </c>
      <c r="D419" s="5">
        <v>197</v>
      </c>
      <c r="E419" s="5">
        <v>36</v>
      </c>
      <c r="F419" s="5">
        <v>15</v>
      </c>
      <c r="G419" s="5">
        <v>188</v>
      </c>
      <c r="H419" s="5">
        <v>16</v>
      </c>
      <c r="I419" s="5">
        <v>3</v>
      </c>
      <c r="J419" s="5">
        <v>6</v>
      </c>
      <c r="K419" s="5">
        <v>15</v>
      </c>
      <c r="L419" s="5">
        <v>80</v>
      </c>
      <c r="M419" s="6">
        <f>SUM(B419:L419)</f>
        <v>1614</v>
      </c>
    </row>
    <row r="420" spans="1:13" s="2" customFormat="1" ht="12.75" x14ac:dyDescent="0.2">
      <c r="A420" s="15" t="s">
        <v>2</v>
      </c>
      <c r="B420" s="4">
        <f t="shared" ref="B420:M420" si="12">SUM(B416:B419)</f>
        <v>28467</v>
      </c>
      <c r="C420" s="4">
        <f t="shared" si="12"/>
        <v>39322</v>
      </c>
      <c r="D420" s="4">
        <f t="shared" si="12"/>
        <v>8923</v>
      </c>
      <c r="E420" s="4">
        <f t="shared" si="12"/>
        <v>2281</v>
      </c>
      <c r="F420" s="4">
        <f t="shared" si="12"/>
        <v>2388</v>
      </c>
      <c r="G420" s="4">
        <f t="shared" si="12"/>
        <v>8809</v>
      </c>
      <c r="H420" s="4">
        <f t="shared" si="12"/>
        <v>980</v>
      </c>
      <c r="I420" s="4">
        <f t="shared" si="12"/>
        <v>158</v>
      </c>
      <c r="J420" s="4">
        <f t="shared" si="12"/>
        <v>496</v>
      </c>
      <c r="K420" s="4">
        <f t="shared" si="12"/>
        <v>1598</v>
      </c>
      <c r="L420" s="4">
        <f t="shared" si="12"/>
        <v>3087</v>
      </c>
      <c r="M420" s="4">
        <f t="shared" si="12"/>
        <v>96509</v>
      </c>
    </row>
    <row r="421" spans="1:13" s="2" customFormat="1" ht="12.75" x14ac:dyDescent="0.2">
      <c r="A421" s="4"/>
    </row>
    <row r="422" spans="1:13" s="2" customFormat="1" ht="12.75" x14ac:dyDescent="0.2">
      <c r="A422" s="3" t="s">
        <v>3</v>
      </c>
      <c r="B422" s="3">
        <f>+B420+E420+F420+H420</f>
        <v>34116</v>
      </c>
      <c r="C422" s="3">
        <f>+C420+D420+K420</f>
        <v>49843</v>
      </c>
      <c r="G422" s="3">
        <f>+G420</f>
        <v>8809</v>
      </c>
      <c r="I422" s="3">
        <f>+I420</f>
        <v>158</v>
      </c>
      <c r="J422" s="3">
        <f>+J420</f>
        <v>496</v>
      </c>
    </row>
    <row r="423" spans="1:13" s="2" customFormat="1" ht="12.75" x14ac:dyDescent="0.2"/>
    <row r="424" spans="1:13" s="2" customFormat="1" ht="12.75" x14ac:dyDescent="0.2">
      <c r="A424" s="4" t="s">
        <v>97</v>
      </c>
      <c r="B424" s="4"/>
      <c r="C424" s="4"/>
      <c r="D424" s="4"/>
      <c r="E424" s="4"/>
      <c r="F424" s="4"/>
    </row>
    <row r="425" spans="1:13" s="2" customFormat="1" ht="12.75" x14ac:dyDescent="0.2">
      <c r="B425" s="4"/>
      <c r="C425" s="4"/>
      <c r="D425" s="4"/>
      <c r="E425" s="4"/>
      <c r="F425" s="4"/>
    </row>
    <row r="426" spans="1:13" s="2" customFormat="1" ht="12.75" x14ac:dyDescent="0.2">
      <c r="A426" s="4"/>
      <c r="B426" s="11" t="s">
        <v>145</v>
      </c>
      <c r="C426" s="11" t="s">
        <v>146</v>
      </c>
      <c r="D426" s="11" t="s">
        <v>146</v>
      </c>
      <c r="E426" s="11" t="s">
        <v>145</v>
      </c>
      <c r="F426" s="11" t="s">
        <v>145</v>
      </c>
      <c r="G426" s="11" t="s">
        <v>148</v>
      </c>
      <c r="H426" s="11" t="s">
        <v>145</v>
      </c>
      <c r="I426" s="11" t="s">
        <v>123</v>
      </c>
      <c r="J426" s="11" t="s">
        <v>136</v>
      </c>
      <c r="K426" s="11" t="s">
        <v>146</v>
      </c>
      <c r="L426" s="11"/>
      <c r="M426" s="12"/>
    </row>
    <row r="427" spans="1:13" s="2" customFormat="1" ht="12.75" x14ac:dyDescent="0.2">
      <c r="A427" s="4" t="s">
        <v>0</v>
      </c>
      <c r="B427" s="13" t="s">
        <v>133</v>
      </c>
      <c r="C427" s="13" t="s">
        <v>147</v>
      </c>
      <c r="D427" s="13" t="s">
        <v>147</v>
      </c>
      <c r="E427" s="13" t="s">
        <v>133</v>
      </c>
      <c r="F427" s="13" t="s">
        <v>133</v>
      </c>
      <c r="G427" s="13" t="s">
        <v>48</v>
      </c>
      <c r="H427" s="13" t="s">
        <v>133</v>
      </c>
      <c r="I427" s="13" t="s">
        <v>149</v>
      </c>
      <c r="J427" s="13" t="s">
        <v>150</v>
      </c>
      <c r="K427" s="13" t="s">
        <v>147</v>
      </c>
      <c r="L427" s="13" t="s">
        <v>1</v>
      </c>
      <c r="M427" s="14" t="s">
        <v>2</v>
      </c>
    </row>
    <row r="428" spans="1:13" s="2" customFormat="1" ht="12.75" x14ac:dyDescent="0.2">
      <c r="A428" s="4"/>
      <c r="B428" s="7" t="s">
        <v>132</v>
      </c>
      <c r="C428" s="7" t="s">
        <v>127</v>
      </c>
      <c r="D428" s="7" t="s">
        <v>129</v>
      </c>
      <c r="E428" s="7" t="s">
        <v>130</v>
      </c>
      <c r="F428" s="7" t="s">
        <v>128</v>
      </c>
      <c r="G428" s="7" t="s">
        <v>140</v>
      </c>
      <c r="H428" s="7" t="s">
        <v>137</v>
      </c>
      <c r="I428" s="7" t="s">
        <v>138</v>
      </c>
      <c r="J428" s="7" t="s">
        <v>131</v>
      </c>
      <c r="K428" s="7" t="s">
        <v>139</v>
      </c>
      <c r="L428" s="13"/>
      <c r="M428" s="7"/>
    </row>
    <row r="429" spans="1:13" s="2" customFormat="1" x14ac:dyDescent="0.25">
      <c r="A429" s="4" t="s">
        <v>125</v>
      </c>
      <c r="B429" s="18">
        <v>25777</v>
      </c>
      <c r="C429" s="18">
        <v>19852</v>
      </c>
      <c r="D429" s="18">
        <v>3822</v>
      </c>
      <c r="E429" s="18">
        <v>2365</v>
      </c>
      <c r="F429" s="18">
        <v>1220</v>
      </c>
      <c r="G429" s="18">
        <v>8279</v>
      </c>
      <c r="H429" s="18">
        <v>745</v>
      </c>
      <c r="I429" s="18">
        <v>101</v>
      </c>
      <c r="J429" s="18">
        <v>832</v>
      </c>
      <c r="K429" s="18">
        <v>419</v>
      </c>
      <c r="L429" s="2">
        <v>3329</v>
      </c>
      <c r="M429" s="4">
        <f>SUM(B429:L429)</f>
        <v>66741</v>
      </c>
    </row>
    <row r="430" spans="1:13" s="2" customFormat="1" ht="13.5" thickBot="1" x14ac:dyDescent="0.25">
      <c r="A430" s="4" t="s">
        <v>40</v>
      </c>
      <c r="B430" s="5">
        <v>3569</v>
      </c>
      <c r="C430" s="5">
        <v>2569</v>
      </c>
      <c r="D430" s="5">
        <v>674</v>
      </c>
      <c r="E430" s="5">
        <v>287</v>
      </c>
      <c r="F430" s="5">
        <v>239</v>
      </c>
      <c r="G430" s="5">
        <v>1012</v>
      </c>
      <c r="H430" s="5">
        <v>114</v>
      </c>
      <c r="I430" s="5">
        <v>15</v>
      </c>
      <c r="J430" s="5">
        <v>56</v>
      </c>
      <c r="K430" s="5">
        <v>139</v>
      </c>
      <c r="L430" s="5">
        <v>288</v>
      </c>
      <c r="M430" s="6">
        <f>SUM(B430:L430)</f>
        <v>8962</v>
      </c>
    </row>
    <row r="431" spans="1:13" s="2" customFormat="1" ht="12.75" x14ac:dyDescent="0.2">
      <c r="A431" s="15" t="s">
        <v>2</v>
      </c>
      <c r="B431" s="4">
        <f t="shared" ref="B431:M431" si="13">SUM(B429:B430)</f>
        <v>29346</v>
      </c>
      <c r="C431" s="4">
        <f t="shared" si="13"/>
        <v>22421</v>
      </c>
      <c r="D431" s="4">
        <f t="shared" si="13"/>
        <v>4496</v>
      </c>
      <c r="E431" s="4">
        <f t="shared" si="13"/>
        <v>2652</v>
      </c>
      <c r="F431" s="4">
        <f t="shared" si="13"/>
        <v>1459</v>
      </c>
      <c r="G431" s="4">
        <f t="shared" si="13"/>
        <v>9291</v>
      </c>
      <c r="H431" s="4">
        <f t="shared" si="13"/>
        <v>859</v>
      </c>
      <c r="I431" s="4">
        <f t="shared" si="13"/>
        <v>116</v>
      </c>
      <c r="J431" s="4">
        <f t="shared" si="13"/>
        <v>888</v>
      </c>
      <c r="K431" s="4">
        <f t="shared" si="13"/>
        <v>558</v>
      </c>
      <c r="L431" s="4">
        <f t="shared" si="13"/>
        <v>3617</v>
      </c>
      <c r="M431" s="4">
        <f t="shared" si="13"/>
        <v>75703</v>
      </c>
    </row>
    <row r="432" spans="1:13" s="2" customFormat="1" ht="12.75" x14ac:dyDescent="0.2">
      <c r="A432" s="4"/>
    </row>
    <row r="433" spans="1:13" s="2" customFormat="1" ht="12.75" x14ac:dyDescent="0.2">
      <c r="A433" s="3" t="s">
        <v>3</v>
      </c>
      <c r="B433" s="3">
        <f>+B431+E431+F431+H431</f>
        <v>34316</v>
      </c>
      <c r="C433" s="3">
        <f>+C431+D431+K431</f>
        <v>27475</v>
      </c>
      <c r="G433" s="3">
        <f>+G431</f>
        <v>9291</v>
      </c>
      <c r="I433" s="3">
        <f>+I431</f>
        <v>116</v>
      </c>
      <c r="J433" s="3">
        <f>+J431</f>
        <v>888</v>
      </c>
    </row>
    <row r="434" spans="1:13" s="2" customFormat="1" ht="12.75" x14ac:dyDescent="0.2"/>
    <row r="435" spans="1:13" s="2" customFormat="1" ht="12.75" x14ac:dyDescent="0.2">
      <c r="A435" s="4" t="s">
        <v>98</v>
      </c>
      <c r="B435" s="4"/>
      <c r="C435" s="4"/>
      <c r="D435" s="4"/>
    </row>
    <row r="436" spans="1:13" s="2" customFormat="1" ht="12.75" x14ac:dyDescent="0.2">
      <c r="B436" s="4"/>
      <c r="C436" s="4"/>
      <c r="D436" s="4"/>
    </row>
    <row r="437" spans="1:13" s="2" customFormat="1" ht="12.75" x14ac:dyDescent="0.2">
      <c r="A437" s="4"/>
      <c r="B437" s="11" t="s">
        <v>145</v>
      </c>
      <c r="C437" s="11" t="s">
        <v>146</v>
      </c>
      <c r="D437" s="11" t="s">
        <v>146</v>
      </c>
      <c r="E437" s="11" t="s">
        <v>145</v>
      </c>
      <c r="F437" s="11" t="s">
        <v>145</v>
      </c>
      <c r="G437" s="11" t="s">
        <v>148</v>
      </c>
      <c r="H437" s="11" t="s">
        <v>145</v>
      </c>
      <c r="I437" s="11" t="s">
        <v>123</v>
      </c>
      <c r="J437" s="11" t="s">
        <v>136</v>
      </c>
      <c r="K437" s="11" t="s">
        <v>146</v>
      </c>
      <c r="L437" s="11"/>
      <c r="M437" s="12"/>
    </row>
    <row r="438" spans="1:13" s="2" customFormat="1" ht="12.75" x14ac:dyDescent="0.2">
      <c r="A438" s="4" t="s">
        <v>0</v>
      </c>
      <c r="B438" s="13" t="s">
        <v>133</v>
      </c>
      <c r="C438" s="13" t="s">
        <v>147</v>
      </c>
      <c r="D438" s="13" t="s">
        <v>147</v>
      </c>
      <c r="E438" s="13" t="s">
        <v>133</v>
      </c>
      <c r="F438" s="13" t="s">
        <v>133</v>
      </c>
      <c r="G438" s="13" t="s">
        <v>48</v>
      </c>
      <c r="H438" s="13" t="s">
        <v>133</v>
      </c>
      <c r="I438" s="13" t="s">
        <v>149</v>
      </c>
      <c r="J438" s="13" t="s">
        <v>150</v>
      </c>
      <c r="K438" s="13" t="s">
        <v>147</v>
      </c>
      <c r="L438" s="13" t="s">
        <v>1</v>
      </c>
      <c r="M438" s="14" t="s">
        <v>2</v>
      </c>
    </row>
    <row r="439" spans="1:13" s="2" customFormat="1" ht="12.75" x14ac:dyDescent="0.2">
      <c r="A439" s="4"/>
      <c r="B439" s="7" t="s">
        <v>132</v>
      </c>
      <c r="C439" s="7" t="s">
        <v>127</v>
      </c>
      <c r="D439" s="7" t="s">
        <v>129</v>
      </c>
      <c r="E439" s="7" t="s">
        <v>130</v>
      </c>
      <c r="F439" s="7" t="s">
        <v>128</v>
      </c>
      <c r="G439" s="7" t="s">
        <v>140</v>
      </c>
      <c r="H439" s="7" t="s">
        <v>137</v>
      </c>
      <c r="I439" s="7" t="s">
        <v>138</v>
      </c>
      <c r="J439" s="7" t="s">
        <v>131</v>
      </c>
      <c r="K439" s="7" t="s">
        <v>139</v>
      </c>
      <c r="L439" s="13"/>
      <c r="M439" s="7"/>
    </row>
    <row r="440" spans="1:13" s="2" customFormat="1" ht="12.75" x14ac:dyDescent="0.2">
      <c r="A440" s="4" t="s">
        <v>10</v>
      </c>
      <c r="B440" s="2">
        <v>9291</v>
      </c>
      <c r="C440" s="2">
        <v>6209</v>
      </c>
      <c r="D440" s="2">
        <v>1124</v>
      </c>
      <c r="E440" s="2">
        <v>604</v>
      </c>
      <c r="F440" s="2">
        <v>697</v>
      </c>
      <c r="G440" s="2">
        <v>751</v>
      </c>
      <c r="H440" s="2">
        <v>217</v>
      </c>
      <c r="I440" s="2">
        <v>41</v>
      </c>
      <c r="J440" s="2">
        <v>96</v>
      </c>
      <c r="K440" s="2">
        <v>364</v>
      </c>
      <c r="L440" s="2">
        <v>917</v>
      </c>
      <c r="M440" s="4">
        <f t="shared" ref="M440:M445" si="14">SUM(B440:L440)</f>
        <v>20311</v>
      </c>
    </row>
    <row r="441" spans="1:13" s="2" customFormat="1" ht="12.75" x14ac:dyDescent="0.2">
      <c r="A441" s="4" t="s">
        <v>11</v>
      </c>
      <c r="B441" s="2">
        <v>4971</v>
      </c>
      <c r="C441" s="2">
        <v>3786</v>
      </c>
      <c r="D441" s="2">
        <v>466</v>
      </c>
      <c r="E441" s="2">
        <v>266</v>
      </c>
      <c r="F441" s="2">
        <v>351</v>
      </c>
      <c r="G441" s="2">
        <v>569</v>
      </c>
      <c r="H441" s="2">
        <v>134</v>
      </c>
      <c r="I441" s="2">
        <v>14</v>
      </c>
      <c r="J441" s="2">
        <v>58</v>
      </c>
      <c r="K441" s="2">
        <v>170</v>
      </c>
      <c r="L441" s="2">
        <v>694</v>
      </c>
      <c r="M441" s="4">
        <f t="shared" si="14"/>
        <v>11479</v>
      </c>
    </row>
    <row r="442" spans="1:13" s="2" customFormat="1" ht="12.75" x14ac:dyDescent="0.2">
      <c r="A442" s="4" t="s">
        <v>12</v>
      </c>
      <c r="B442" s="2">
        <v>4550</v>
      </c>
      <c r="C442" s="2">
        <v>4006</v>
      </c>
      <c r="D442" s="2">
        <v>526</v>
      </c>
      <c r="E442" s="2">
        <v>172</v>
      </c>
      <c r="F442" s="2">
        <v>237</v>
      </c>
      <c r="G442" s="2">
        <v>514</v>
      </c>
      <c r="H442" s="2">
        <v>98</v>
      </c>
      <c r="I442" s="2">
        <v>17</v>
      </c>
      <c r="J442" s="2">
        <v>59</v>
      </c>
      <c r="K442" s="2">
        <v>166</v>
      </c>
      <c r="L442" s="2">
        <v>434</v>
      </c>
      <c r="M442" s="4">
        <f t="shared" si="14"/>
        <v>10779</v>
      </c>
    </row>
    <row r="443" spans="1:13" s="2" customFormat="1" ht="12.75" x14ac:dyDescent="0.2">
      <c r="A443" s="4" t="s">
        <v>16</v>
      </c>
      <c r="B443" s="2">
        <v>5904</v>
      </c>
      <c r="C443" s="2">
        <v>8885</v>
      </c>
      <c r="D443" s="2">
        <v>1385</v>
      </c>
      <c r="E443" s="2">
        <v>270</v>
      </c>
      <c r="F443" s="2">
        <v>409</v>
      </c>
      <c r="G443" s="2">
        <v>1562</v>
      </c>
      <c r="H443" s="2">
        <v>184</v>
      </c>
      <c r="I443" s="2">
        <v>29</v>
      </c>
      <c r="J443" s="2">
        <v>108</v>
      </c>
      <c r="K443" s="2">
        <v>335</v>
      </c>
      <c r="L443" s="2">
        <v>593</v>
      </c>
      <c r="M443" s="4">
        <f t="shared" si="14"/>
        <v>19664</v>
      </c>
    </row>
    <row r="444" spans="1:13" s="2" customFormat="1" ht="12.75" x14ac:dyDescent="0.2">
      <c r="A444" s="4" t="s">
        <v>101</v>
      </c>
      <c r="B444" s="2">
        <v>696</v>
      </c>
      <c r="C444" s="2">
        <v>889</v>
      </c>
      <c r="D444" s="2">
        <v>127</v>
      </c>
      <c r="E444" s="2">
        <v>34</v>
      </c>
      <c r="F444" s="2">
        <v>23</v>
      </c>
      <c r="G444" s="2">
        <v>100</v>
      </c>
      <c r="H444" s="2">
        <v>17</v>
      </c>
      <c r="I444" s="2">
        <v>5</v>
      </c>
      <c r="J444" s="2">
        <v>18</v>
      </c>
      <c r="K444" s="2">
        <v>41</v>
      </c>
      <c r="L444" s="2">
        <v>132</v>
      </c>
      <c r="M444" s="4">
        <f t="shared" si="14"/>
        <v>2082</v>
      </c>
    </row>
    <row r="445" spans="1:13" s="2" customFormat="1" ht="13.5" thickBot="1" x14ac:dyDescent="0.25">
      <c r="A445" s="4" t="s">
        <v>141</v>
      </c>
      <c r="B445" s="5">
        <v>3847</v>
      </c>
      <c r="C445" s="5">
        <v>6379</v>
      </c>
      <c r="D445" s="5">
        <v>1149</v>
      </c>
      <c r="E445" s="5">
        <v>194</v>
      </c>
      <c r="F445" s="5">
        <v>284</v>
      </c>
      <c r="G445" s="5">
        <v>1041</v>
      </c>
      <c r="H445" s="5">
        <v>114</v>
      </c>
      <c r="I445" s="5">
        <v>18</v>
      </c>
      <c r="J445" s="5">
        <v>79</v>
      </c>
      <c r="K445" s="5">
        <v>261</v>
      </c>
      <c r="L445" s="5">
        <v>694</v>
      </c>
      <c r="M445" s="6">
        <f t="shared" si="14"/>
        <v>14060</v>
      </c>
    </row>
    <row r="446" spans="1:13" s="2" customFormat="1" ht="12.75" x14ac:dyDescent="0.2">
      <c r="A446" s="15" t="s">
        <v>2</v>
      </c>
      <c r="B446" s="4">
        <f>SUM(B440:B445)</f>
        <v>29259</v>
      </c>
      <c r="C446" s="4">
        <f t="shared" ref="C446:M446" si="15">SUM(C440:C445)</f>
        <v>30154</v>
      </c>
      <c r="D446" s="4">
        <f t="shared" si="15"/>
        <v>4777</v>
      </c>
      <c r="E446" s="4">
        <f t="shared" si="15"/>
        <v>1540</v>
      </c>
      <c r="F446" s="4">
        <f t="shared" si="15"/>
        <v>2001</v>
      </c>
      <c r="G446" s="4">
        <f t="shared" si="15"/>
        <v>4537</v>
      </c>
      <c r="H446" s="4">
        <f t="shared" si="15"/>
        <v>764</v>
      </c>
      <c r="I446" s="4">
        <f t="shared" si="15"/>
        <v>124</v>
      </c>
      <c r="J446" s="4">
        <f t="shared" si="15"/>
        <v>418</v>
      </c>
      <c r="K446" s="4">
        <f t="shared" si="15"/>
        <v>1337</v>
      </c>
      <c r="L446" s="4">
        <f t="shared" si="15"/>
        <v>3464</v>
      </c>
      <c r="M446" s="4">
        <f t="shared" si="15"/>
        <v>78375</v>
      </c>
    </row>
    <row r="447" spans="1:13" s="2" customFormat="1" ht="12.75" x14ac:dyDescent="0.2">
      <c r="A447" s="4"/>
    </row>
    <row r="448" spans="1:13" s="2" customFormat="1" ht="12.75" x14ac:dyDescent="0.2">
      <c r="A448" s="3" t="s">
        <v>3</v>
      </c>
      <c r="B448" s="3">
        <f>+B446+E446+F446+H446</f>
        <v>33564</v>
      </c>
      <c r="C448" s="3">
        <f>+C446+D446+K446</f>
        <v>36268</v>
      </c>
      <c r="G448" s="3">
        <f>+G446</f>
        <v>4537</v>
      </c>
      <c r="I448" s="3">
        <f>+I446</f>
        <v>124</v>
      </c>
      <c r="J448" s="3">
        <f>+J446</f>
        <v>418</v>
      </c>
    </row>
    <row r="449" spans="1:13" s="2" customFormat="1" ht="12.75" x14ac:dyDescent="0.2"/>
    <row r="450" spans="1:13" s="2" customFormat="1" ht="12.75" x14ac:dyDescent="0.2">
      <c r="A450" s="4" t="s">
        <v>99</v>
      </c>
      <c r="B450" s="4"/>
      <c r="C450" s="4"/>
      <c r="D450" s="4"/>
      <c r="E450" s="4"/>
    </row>
    <row r="451" spans="1:13" s="2" customFormat="1" ht="12.75" x14ac:dyDescent="0.2">
      <c r="B451" s="4"/>
      <c r="C451" s="4"/>
      <c r="D451" s="4"/>
      <c r="E451" s="4"/>
    </row>
    <row r="452" spans="1:13" s="2" customFormat="1" ht="12.75" x14ac:dyDescent="0.2">
      <c r="A452" s="4"/>
      <c r="B452" s="11" t="s">
        <v>145</v>
      </c>
      <c r="C452" s="11" t="s">
        <v>146</v>
      </c>
      <c r="D452" s="11" t="s">
        <v>146</v>
      </c>
      <c r="E452" s="11" t="s">
        <v>145</v>
      </c>
      <c r="F452" s="11" t="s">
        <v>145</v>
      </c>
      <c r="G452" s="11" t="s">
        <v>148</v>
      </c>
      <c r="H452" s="11" t="s">
        <v>145</v>
      </c>
      <c r="I452" s="11" t="s">
        <v>123</v>
      </c>
      <c r="J452" s="11" t="s">
        <v>136</v>
      </c>
      <c r="K452" s="11" t="s">
        <v>146</v>
      </c>
      <c r="L452" s="11"/>
      <c r="M452" s="12"/>
    </row>
    <row r="453" spans="1:13" s="2" customFormat="1" ht="12.75" x14ac:dyDescent="0.2">
      <c r="A453" s="4" t="s">
        <v>0</v>
      </c>
      <c r="B453" s="13" t="s">
        <v>133</v>
      </c>
      <c r="C453" s="13" t="s">
        <v>147</v>
      </c>
      <c r="D453" s="13" t="s">
        <v>147</v>
      </c>
      <c r="E453" s="13" t="s">
        <v>133</v>
      </c>
      <c r="F453" s="13" t="s">
        <v>133</v>
      </c>
      <c r="G453" s="13" t="s">
        <v>48</v>
      </c>
      <c r="H453" s="13" t="s">
        <v>133</v>
      </c>
      <c r="I453" s="13" t="s">
        <v>149</v>
      </c>
      <c r="J453" s="13" t="s">
        <v>150</v>
      </c>
      <c r="K453" s="13" t="s">
        <v>147</v>
      </c>
      <c r="L453" s="13" t="s">
        <v>1</v>
      </c>
      <c r="M453" s="14" t="s">
        <v>2</v>
      </c>
    </row>
    <row r="454" spans="1:13" s="2" customFormat="1" ht="12.75" x14ac:dyDescent="0.2">
      <c r="A454" s="4"/>
      <c r="B454" s="7" t="s">
        <v>132</v>
      </c>
      <c r="C454" s="7" t="s">
        <v>127</v>
      </c>
      <c r="D454" s="7" t="s">
        <v>129</v>
      </c>
      <c r="E454" s="7" t="s">
        <v>130</v>
      </c>
      <c r="F454" s="7" t="s">
        <v>128</v>
      </c>
      <c r="G454" s="7" t="s">
        <v>140</v>
      </c>
      <c r="H454" s="7" t="s">
        <v>137</v>
      </c>
      <c r="I454" s="7" t="s">
        <v>138</v>
      </c>
      <c r="J454" s="7" t="s">
        <v>131</v>
      </c>
      <c r="K454" s="7" t="s">
        <v>139</v>
      </c>
      <c r="L454" s="13"/>
      <c r="M454" s="7"/>
    </row>
    <row r="455" spans="1:13" s="2" customFormat="1" ht="12.75" x14ac:dyDescent="0.2">
      <c r="A455" s="4" t="s">
        <v>7</v>
      </c>
      <c r="B455" s="2">
        <v>4144</v>
      </c>
      <c r="C455" s="2">
        <v>7271</v>
      </c>
      <c r="D455" s="2">
        <v>1608</v>
      </c>
      <c r="E455" s="2">
        <v>362</v>
      </c>
      <c r="F455" s="2">
        <v>319</v>
      </c>
      <c r="G455" s="2">
        <v>1009</v>
      </c>
      <c r="H455" s="2">
        <v>95</v>
      </c>
      <c r="I455" s="2">
        <v>19</v>
      </c>
      <c r="J455" s="2">
        <v>61</v>
      </c>
      <c r="K455" s="2">
        <v>296</v>
      </c>
      <c r="L455" s="2">
        <v>762</v>
      </c>
      <c r="M455" s="4">
        <f>SUM(B455:L455)</f>
        <v>15946</v>
      </c>
    </row>
    <row r="456" spans="1:13" s="2" customFormat="1" ht="12.75" x14ac:dyDescent="0.2">
      <c r="A456" s="4" t="s">
        <v>15</v>
      </c>
      <c r="B456" s="2">
        <v>3984</v>
      </c>
      <c r="C456" s="2">
        <v>5978</v>
      </c>
      <c r="D456" s="2">
        <v>1341</v>
      </c>
      <c r="E456" s="2">
        <v>177</v>
      </c>
      <c r="F456" s="2">
        <v>223</v>
      </c>
      <c r="G456" s="2">
        <v>630</v>
      </c>
      <c r="H456" s="2">
        <v>80</v>
      </c>
      <c r="I456" s="2">
        <v>27</v>
      </c>
      <c r="J456" s="2">
        <v>83</v>
      </c>
      <c r="K456" s="2">
        <v>215</v>
      </c>
      <c r="L456" s="2">
        <v>574</v>
      </c>
      <c r="M456" s="4">
        <f>SUM(B456:L456)</f>
        <v>13312</v>
      </c>
    </row>
    <row r="457" spans="1:13" s="2" customFormat="1" x14ac:dyDescent="0.25">
      <c r="A457" s="4" t="s">
        <v>125</v>
      </c>
      <c r="B457" s="19">
        <v>7117</v>
      </c>
      <c r="C457" s="19">
        <v>8659</v>
      </c>
      <c r="D457" s="19">
        <v>2186</v>
      </c>
      <c r="E457" s="19">
        <v>628</v>
      </c>
      <c r="F457" s="19">
        <v>470</v>
      </c>
      <c r="G457" s="19">
        <v>2754</v>
      </c>
      <c r="H457" s="19">
        <v>176</v>
      </c>
      <c r="I457" s="19">
        <v>27</v>
      </c>
      <c r="J457" s="19">
        <v>396</v>
      </c>
      <c r="K457" s="19">
        <v>123</v>
      </c>
      <c r="L457" s="2">
        <v>872</v>
      </c>
      <c r="M457" s="4">
        <f>SUM(B457:L457)</f>
        <v>23408</v>
      </c>
    </row>
    <row r="458" spans="1:13" s="2" customFormat="1" ht="12.75" x14ac:dyDescent="0.2">
      <c r="A458" s="4" t="s">
        <v>126</v>
      </c>
      <c r="B458" s="2">
        <v>4421</v>
      </c>
      <c r="C458" s="2">
        <v>6090</v>
      </c>
      <c r="D458" s="2">
        <v>1802</v>
      </c>
      <c r="E458" s="2">
        <v>280</v>
      </c>
      <c r="F458" s="2">
        <v>371</v>
      </c>
      <c r="G458" s="2">
        <v>963</v>
      </c>
      <c r="H458" s="2">
        <v>76</v>
      </c>
      <c r="I458" s="2">
        <v>19</v>
      </c>
      <c r="J458" s="2">
        <v>90</v>
      </c>
      <c r="K458" s="2">
        <v>276</v>
      </c>
      <c r="L458" s="2">
        <v>620</v>
      </c>
      <c r="M458" s="4">
        <f>SUM(B458:L458)</f>
        <v>15008</v>
      </c>
    </row>
    <row r="459" spans="1:13" customFormat="1" ht="13.5" thickBot="1" x14ac:dyDescent="0.25">
      <c r="A459" s="1" t="s">
        <v>92</v>
      </c>
      <c r="B459" s="5">
        <v>10624</v>
      </c>
      <c r="C459" s="5">
        <v>9850</v>
      </c>
      <c r="D459" s="5">
        <v>2392</v>
      </c>
      <c r="E459" s="5">
        <v>1449</v>
      </c>
      <c r="F459" s="5">
        <v>675</v>
      </c>
      <c r="G459" s="5">
        <v>3034</v>
      </c>
      <c r="H459" s="5">
        <v>615</v>
      </c>
      <c r="I459" s="5">
        <v>35</v>
      </c>
      <c r="J459" s="5">
        <v>150</v>
      </c>
      <c r="K459" s="5">
        <v>587</v>
      </c>
      <c r="L459" s="5">
        <v>1068</v>
      </c>
      <c r="M459" s="6">
        <f>SUM(B459:L459)</f>
        <v>30479</v>
      </c>
    </row>
    <row r="460" spans="1:13" s="2" customFormat="1" ht="12.75" x14ac:dyDescent="0.2">
      <c r="A460" s="15" t="s">
        <v>2</v>
      </c>
      <c r="B460" s="4">
        <f t="shared" ref="B460:M460" si="16">SUM(B455:B459)</f>
        <v>30290</v>
      </c>
      <c r="C460" s="4">
        <f t="shared" si="16"/>
        <v>37848</v>
      </c>
      <c r="D460" s="4">
        <f t="shared" si="16"/>
        <v>9329</v>
      </c>
      <c r="E460" s="4">
        <f t="shared" si="16"/>
        <v>2896</v>
      </c>
      <c r="F460" s="4">
        <f t="shared" si="16"/>
        <v>2058</v>
      </c>
      <c r="G460" s="4">
        <f t="shared" si="16"/>
        <v>8390</v>
      </c>
      <c r="H460" s="4">
        <f t="shared" si="16"/>
        <v>1042</v>
      </c>
      <c r="I460" s="4">
        <f t="shared" si="16"/>
        <v>127</v>
      </c>
      <c r="J460" s="4">
        <f t="shared" si="16"/>
        <v>780</v>
      </c>
      <c r="K460" s="4">
        <f t="shared" si="16"/>
        <v>1497</v>
      </c>
      <c r="L460" s="4">
        <f t="shared" si="16"/>
        <v>3896</v>
      </c>
      <c r="M460" s="4">
        <f t="shared" si="16"/>
        <v>98153</v>
      </c>
    </row>
    <row r="461" spans="1:13" s="2" customFormat="1" ht="12.75" x14ac:dyDescent="0.2">
      <c r="A461" s="4"/>
    </row>
    <row r="462" spans="1:13" s="2" customFormat="1" ht="12.75" x14ac:dyDescent="0.2">
      <c r="A462" s="3" t="s">
        <v>3</v>
      </c>
      <c r="B462" s="3">
        <f>+B460+E460+F460+H460</f>
        <v>36286</v>
      </c>
      <c r="C462" s="3">
        <f>+C460+D460+K460</f>
        <v>48674</v>
      </c>
      <c r="G462" s="3">
        <f>+G460</f>
        <v>8390</v>
      </c>
      <c r="I462" s="3">
        <f>+I460</f>
        <v>127</v>
      </c>
      <c r="J462" s="3">
        <f>+J460</f>
        <v>780</v>
      </c>
    </row>
    <row r="463" spans="1:13" s="2" customFormat="1" ht="12.75" x14ac:dyDescent="0.2"/>
    <row r="464" spans="1:13" s="2" customFormat="1" ht="12.75" x14ac:dyDescent="0.2">
      <c r="A464" s="4" t="s">
        <v>100</v>
      </c>
      <c r="B464" s="4"/>
      <c r="C464" s="4"/>
      <c r="D464" s="4"/>
      <c r="E464" s="4"/>
    </row>
    <row r="465" spans="1:13" s="2" customFormat="1" ht="12.75" x14ac:dyDescent="0.2">
      <c r="B465" s="4"/>
      <c r="C465" s="4"/>
      <c r="D465" s="4"/>
      <c r="E465" s="4"/>
    </row>
    <row r="466" spans="1:13" s="2" customFormat="1" ht="12.75" x14ac:dyDescent="0.2">
      <c r="A466" s="4"/>
      <c r="B466" s="11" t="s">
        <v>145</v>
      </c>
      <c r="C466" s="11" t="s">
        <v>146</v>
      </c>
      <c r="D466" s="11" t="s">
        <v>146</v>
      </c>
      <c r="E466" s="11" t="s">
        <v>145</v>
      </c>
      <c r="F466" s="11" t="s">
        <v>145</v>
      </c>
      <c r="G466" s="11" t="s">
        <v>148</v>
      </c>
      <c r="H466" s="11" t="s">
        <v>145</v>
      </c>
      <c r="I466" s="11" t="s">
        <v>123</v>
      </c>
      <c r="J466" s="11" t="s">
        <v>136</v>
      </c>
      <c r="K466" s="11" t="s">
        <v>146</v>
      </c>
      <c r="L466" s="11"/>
      <c r="M466" s="12"/>
    </row>
    <row r="467" spans="1:13" s="2" customFormat="1" ht="12.75" x14ac:dyDescent="0.2">
      <c r="A467" s="4" t="s">
        <v>0</v>
      </c>
      <c r="B467" s="13" t="s">
        <v>133</v>
      </c>
      <c r="C467" s="13" t="s">
        <v>147</v>
      </c>
      <c r="D467" s="13" t="s">
        <v>147</v>
      </c>
      <c r="E467" s="13" t="s">
        <v>133</v>
      </c>
      <c r="F467" s="13" t="s">
        <v>133</v>
      </c>
      <c r="G467" s="13" t="s">
        <v>48</v>
      </c>
      <c r="H467" s="13" t="s">
        <v>133</v>
      </c>
      <c r="I467" s="13" t="s">
        <v>149</v>
      </c>
      <c r="J467" s="13" t="s">
        <v>150</v>
      </c>
      <c r="K467" s="13" t="s">
        <v>147</v>
      </c>
      <c r="L467" s="13" t="s">
        <v>1</v>
      </c>
      <c r="M467" s="14" t="s">
        <v>2</v>
      </c>
    </row>
    <row r="468" spans="1:13" s="2" customFormat="1" ht="12.75" x14ac:dyDescent="0.2">
      <c r="A468" s="4"/>
      <c r="B468" s="7" t="s">
        <v>132</v>
      </c>
      <c r="C468" s="7" t="s">
        <v>127</v>
      </c>
      <c r="D468" s="7" t="s">
        <v>129</v>
      </c>
      <c r="E468" s="7" t="s">
        <v>130</v>
      </c>
      <c r="F468" s="7" t="s">
        <v>128</v>
      </c>
      <c r="G468" s="7" t="s">
        <v>140</v>
      </c>
      <c r="H468" s="7" t="s">
        <v>137</v>
      </c>
      <c r="I468" s="7" t="s">
        <v>138</v>
      </c>
      <c r="J468" s="7" t="s">
        <v>131</v>
      </c>
      <c r="K468" s="7" t="s">
        <v>139</v>
      </c>
      <c r="L468" s="13"/>
      <c r="M468" s="7"/>
    </row>
    <row r="469" spans="1:13" s="2" customFormat="1" ht="12.75" x14ac:dyDescent="0.2">
      <c r="A469" s="4" t="s">
        <v>18</v>
      </c>
      <c r="B469" s="2">
        <v>2106</v>
      </c>
      <c r="C469" s="2">
        <v>3375</v>
      </c>
      <c r="D469" s="2">
        <v>538</v>
      </c>
      <c r="E469" s="2">
        <v>83</v>
      </c>
      <c r="F469" s="2">
        <v>120</v>
      </c>
      <c r="G469" s="2">
        <v>320</v>
      </c>
      <c r="H469" s="2">
        <v>34</v>
      </c>
      <c r="I469" s="2">
        <v>18</v>
      </c>
      <c r="J469" s="2">
        <v>38</v>
      </c>
      <c r="K469" s="2">
        <v>160</v>
      </c>
      <c r="L469" s="2">
        <v>217</v>
      </c>
      <c r="M469" s="4">
        <f>SUM(B469:L469)</f>
        <v>7009</v>
      </c>
    </row>
    <row r="470" spans="1:13" s="2" customFormat="1" ht="12.75" x14ac:dyDescent="0.2">
      <c r="A470" s="4" t="s">
        <v>43</v>
      </c>
      <c r="B470" s="2">
        <v>18758</v>
      </c>
      <c r="C470" s="2">
        <v>19266</v>
      </c>
      <c r="D470" s="2">
        <v>3711</v>
      </c>
      <c r="E470" s="2">
        <v>765</v>
      </c>
      <c r="F470" s="2">
        <v>1279</v>
      </c>
      <c r="G470" s="2">
        <v>2630</v>
      </c>
      <c r="H470" s="2">
        <v>351</v>
      </c>
      <c r="I470" s="2">
        <v>69</v>
      </c>
      <c r="J470" s="2">
        <v>274</v>
      </c>
      <c r="K470" s="2">
        <v>851</v>
      </c>
      <c r="L470" s="2">
        <v>1267</v>
      </c>
      <c r="M470" s="4">
        <f>SUM(B470:L470)</f>
        <v>49221</v>
      </c>
    </row>
    <row r="471" spans="1:13" s="2" customFormat="1" ht="13.5" thickBot="1" x14ac:dyDescent="0.25">
      <c r="A471" s="4" t="s">
        <v>101</v>
      </c>
      <c r="B471" s="5">
        <v>4350</v>
      </c>
      <c r="C471" s="5">
        <v>3823</v>
      </c>
      <c r="D471" s="5">
        <v>521</v>
      </c>
      <c r="E471" s="5">
        <v>208</v>
      </c>
      <c r="F471" s="5">
        <v>174</v>
      </c>
      <c r="G471" s="5">
        <v>637</v>
      </c>
      <c r="H471" s="5">
        <v>89</v>
      </c>
      <c r="I471" s="5">
        <v>18</v>
      </c>
      <c r="J471" s="5">
        <v>45</v>
      </c>
      <c r="K471" s="5">
        <v>198</v>
      </c>
      <c r="L471" s="5">
        <v>480</v>
      </c>
      <c r="M471" s="6">
        <f>SUM(B471:L471)</f>
        <v>10543</v>
      </c>
    </row>
    <row r="472" spans="1:13" s="2" customFormat="1" ht="12.75" x14ac:dyDescent="0.2">
      <c r="A472" s="15" t="s">
        <v>2</v>
      </c>
      <c r="B472" s="4">
        <f>SUM(B469:B471)</f>
        <v>25214</v>
      </c>
      <c r="C472" s="4">
        <f t="shared" ref="C472:M472" si="17">SUM(C469:C471)</f>
        <v>26464</v>
      </c>
      <c r="D472" s="4">
        <f t="shared" si="17"/>
        <v>4770</v>
      </c>
      <c r="E472" s="4">
        <f t="shared" si="17"/>
        <v>1056</v>
      </c>
      <c r="F472" s="4">
        <f t="shared" si="17"/>
        <v>1573</v>
      </c>
      <c r="G472" s="4">
        <f t="shared" si="17"/>
        <v>3587</v>
      </c>
      <c r="H472" s="4">
        <f t="shared" si="17"/>
        <v>474</v>
      </c>
      <c r="I472" s="4">
        <f t="shared" si="17"/>
        <v>105</v>
      </c>
      <c r="J472" s="4">
        <f t="shared" si="17"/>
        <v>357</v>
      </c>
      <c r="K472" s="4">
        <f t="shared" si="17"/>
        <v>1209</v>
      </c>
      <c r="L472" s="4">
        <f t="shared" si="17"/>
        <v>1964</v>
      </c>
      <c r="M472" s="4">
        <f t="shared" si="17"/>
        <v>66773</v>
      </c>
    </row>
    <row r="473" spans="1:13" s="2" customFormat="1" ht="12.75" x14ac:dyDescent="0.2">
      <c r="A473" s="4"/>
    </row>
    <row r="474" spans="1:13" s="2" customFormat="1" ht="12.75" x14ac:dyDescent="0.2">
      <c r="A474" s="3" t="s">
        <v>3</v>
      </c>
      <c r="B474" s="3">
        <f>+B472+E472+F472+H472</f>
        <v>28317</v>
      </c>
      <c r="C474" s="3">
        <f>+C472+D472+K472</f>
        <v>32443</v>
      </c>
      <c r="G474" s="3">
        <f>+G472</f>
        <v>3587</v>
      </c>
      <c r="I474" s="3">
        <f>+I472</f>
        <v>105</v>
      </c>
      <c r="J474" s="3">
        <f>+J472</f>
        <v>357</v>
      </c>
    </row>
    <row r="475" spans="1:13" s="2" customFormat="1" ht="12.75" x14ac:dyDescent="0.2"/>
    <row r="476" spans="1:13" s="2" customFormat="1" ht="12.75" x14ac:dyDescent="0.2">
      <c r="A476" s="4" t="s">
        <v>102</v>
      </c>
      <c r="B476" s="4"/>
      <c r="C476" s="4"/>
      <c r="D476" s="4"/>
      <c r="E476" s="4"/>
      <c r="F476" s="4"/>
    </row>
    <row r="477" spans="1:13" s="2" customFormat="1" ht="12.75" x14ac:dyDescent="0.2">
      <c r="B477" s="4"/>
      <c r="C477" s="4"/>
      <c r="D477" s="4"/>
      <c r="E477" s="4"/>
      <c r="F477" s="4"/>
    </row>
    <row r="478" spans="1:13" s="2" customFormat="1" ht="12.75" x14ac:dyDescent="0.2">
      <c r="A478" s="4"/>
      <c r="B478" s="11" t="s">
        <v>145</v>
      </c>
      <c r="C478" s="11" t="s">
        <v>146</v>
      </c>
      <c r="D478" s="11" t="s">
        <v>146</v>
      </c>
      <c r="E478" s="11" t="s">
        <v>145</v>
      </c>
      <c r="F478" s="11" t="s">
        <v>145</v>
      </c>
      <c r="G478" s="11" t="s">
        <v>148</v>
      </c>
      <c r="H478" s="11" t="s">
        <v>145</v>
      </c>
      <c r="I478" s="11" t="s">
        <v>123</v>
      </c>
      <c r="J478" s="11" t="s">
        <v>136</v>
      </c>
      <c r="K478" s="11" t="s">
        <v>146</v>
      </c>
      <c r="L478" s="11"/>
      <c r="M478" s="12"/>
    </row>
    <row r="479" spans="1:13" s="2" customFormat="1" ht="12.75" x14ac:dyDescent="0.2">
      <c r="A479" s="4" t="s">
        <v>0</v>
      </c>
      <c r="B479" s="13" t="s">
        <v>133</v>
      </c>
      <c r="C479" s="13" t="s">
        <v>147</v>
      </c>
      <c r="D479" s="13" t="s">
        <v>147</v>
      </c>
      <c r="E479" s="13" t="s">
        <v>133</v>
      </c>
      <c r="F479" s="13" t="s">
        <v>133</v>
      </c>
      <c r="G479" s="13" t="s">
        <v>48</v>
      </c>
      <c r="H479" s="13" t="s">
        <v>133</v>
      </c>
      <c r="I479" s="13" t="s">
        <v>149</v>
      </c>
      <c r="J479" s="13" t="s">
        <v>150</v>
      </c>
      <c r="K479" s="13" t="s">
        <v>147</v>
      </c>
      <c r="L479" s="13" t="s">
        <v>1</v>
      </c>
      <c r="M479" s="14" t="s">
        <v>2</v>
      </c>
    </row>
    <row r="480" spans="1:13" s="2" customFormat="1" ht="12.75" x14ac:dyDescent="0.2">
      <c r="A480" s="4"/>
      <c r="B480" s="7" t="s">
        <v>132</v>
      </c>
      <c r="C480" s="7" t="s">
        <v>127</v>
      </c>
      <c r="D480" s="7" t="s">
        <v>129</v>
      </c>
      <c r="E480" s="7" t="s">
        <v>130</v>
      </c>
      <c r="F480" s="7" t="s">
        <v>128</v>
      </c>
      <c r="G480" s="7" t="s">
        <v>140</v>
      </c>
      <c r="H480" s="7" t="s">
        <v>137</v>
      </c>
      <c r="I480" s="7" t="s">
        <v>138</v>
      </c>
      <c r="J480" s="7" t="s">
        <v>131</v>
      </c>
      <c r="K480" s="7" t="s">
        <v>139</v>
      </c>
      <c r="L480" s="13"/>
      <c r="M480" s="7"/>
    </row>
    <row r="481" spans="1:13" s="2" customFormat="1" ht="12.75" x14ac:dyDescent="0.2">
      <c r="A481" s="4" t="s">
        <v>17</v>
      </c>
      <c r="B481" s="2">
        <v>9466</v>
      </c>
      <c r="C481" s="2">
        <v>10075</v>
      </c>
      <c r="D481" s="2">
        <v>1338</v>
      </c>
      <c r="E481" s="2">
        <v>487</v>
      </c>
      <c r="F481" s="2">
        <v>572</v>
      </c>
      <c r="G481" s="2">
        <v>970</v>
      </c>
      <c r="H481" s="2">
        <v>175</v>
      </c>
      <c r="I481" s="2">
        <v>49</v>
      </c>
      <c r="J481" s="2">
        <v>119</v>
      </c>
      <c r="K481" s="2">
        <v>440</v>
      </c>
      <c r="L481" s="2">
        <v>1353</v>
      </c>
      <c r="M481" s="4">
        <f>SUM(B481:L481)</f>
        <v>25044</v>
      </c>
    </row>
    <row r="482" spans="1:13" s="2" customFormat="1" ht="12.75" x14ac:dyDescent="0.2">
      <c r="A482" s="4" t="s">
        <v>19</v>
      </c>
      <c r="B482" s="2">
        <v>9706</v>
      </c>
      <c r="C482" s="2">
        <v>12916</v>
      </c>
      <c r="D482" s="2">
        <v>2514</v>
      </c>
      <c r="E482" s="2">
        <v>477</v>
      </c>
      <c r="F482" s="2">
        <v>595</v>
      </c>
      <c r="G482" s="2">
        <v>1654</v>
      </c>
      <c r="H482" s="2">
        <v>239</v>
      </c>
      <c r="I482" s="2">
        <v>47</v>
      </c>
      <c r="J482" s="2">
        <v>122</v>
      </c>
      <c r="K482" s="2">
        <v>603</v>
      </c>
      <c r="L482" s="2">
        <v>773</v>
      </c>
      <c r="M482" s="4">
        <f>SUM(B482:L482)</f>
        <v>29646</v>
      </c>
    </row>
    <row r="483" spans="1:13" s="2" customFormat="1" ht="13.5" thickBot="1" x14ac:dyDescent="0.25">
      <c r="A483" s="4" t="s">
        <v>101</v>
      </c>
      <c r="B483" s="5">
        <v>5114</v>
      </c>
      <c r="C483" s="5">
        <v>5211</v>
      </c>
      <c r="D483" s="5">
        <v>723</v>
      </c>
      <c r="E483" s="5">
        <v>279</v>
      </c>
      <c r="F483" s="5">
        <v>322</v>
      </c>
      <c r="G483" s="5">
        <v>644</v>
      </c>
      <c r="H483" s="5">
        <v>101</v>
      </c>
      <c r="I483" s="5">
        <v>28</v>
      </c>
      <c r="J483" s="5">
        <v>64</v>
      </c>
      <c r="K483" s="5">
        <v>233</v>
      </c>
      <c r="L483" s="5">
        <f>28+4+680</f>
        <v>712</v>
      </c>
      <c r="M483" s="6">
        <f>SUM(B483:L483)</f>
        <v>13431</v>
      </c>
    </row>
    <row r="484" spans="1:13" s="2" customFormat="1" ht="12.75" x14ac:dyDescent="0.2">
      <c r="A484" s="15" t="s">
        <v>2</v>
      </c>
      <c r="B484" s="4">
        <f>SUM(B481:B483)</f>
        <v>24286</v>
      </c>
      <c r="C484" s="4">
        <f t="shared" ref="C484:M484" si="18">SUM(C481:C483)</f>
        <v>28202</v>
      </c>
      <c r="D484" s="4">
        <f t="shared" si="18"/>
        <v>4575</v>
      </c>
      <c r="E484" s="4">
        <f t="shared" si="18"/>
        <v>1243</v>
      </c>
      <c r="F484" s="4">
        <f t="shared" si="18"/>
        <v>1489</v>
      </c>
      <c r="G484" s="4">
        <f t="shared" si="18"/>
        <v>3268</v>
      </c>
      <c r="H484" s="4">
        <f t="shared" si="18"/>
        <v>515</v>
      </c>
      <c r="I484" s="4">
        <f t="shared" si="18"/>
        <v>124</v>
      </c>
      <c r="J484" s="4">
        <f t="shared" si="18"/>
        <v>305</v>
      </c>
      <c r="K484" s="4">
        <f t="shared" si="18"/>
        <v>1276</v>
      </c>
      <c r="L484" s="4">
        <f t="shared" si="18"/>
        <v>2838</v>
      </c>
      <c r="M484" s="4">
        <f t="shared" si="18"/>
        <v>68121</v>
      </c>
    </row>
    <row r="485" spans="1:13" s="2" customFormat="1" ht="12.75" x14ac:dyDescent="0.2">
      <c r="A485" s="4"/>
    </row>
    <row r="486" spans="1:13" s="2" customFormat="1" ht="12.75" x14ac:dyDescent="0.2">
      <c r="A486" s="3" t="s">
        <v>3</v>
      </c>
      <c r="B486" s="3">
        <f>+B484+E484+F484+H484</f>
        <v>27533</v>
      </c>
      <c r="C486" s="3">
        <f>+C484+D484+K484</f>
        <v>34053</v>
      </c>
      <c r="G486" s="3">
        <f>+G484</f>
        <v>3268</v>
      </c>
      <c r="I486" s="3">
        <f>+I484</f>
        <v>124</v>
      </c>
      <c r="J486" s="3">
        <f>+J484</f>
        <v>305</v>
      </c>
    </row>
    <row r="487" spans="1:13" s="2" customFormat="1" ht="12.75" x14ac:dyDescent="0.2"/>
    <row r="488" spans="1:13" s="2" customFormat="1" ht="12.75" x14ac:dyDescent="0.2">
      <c r="A488" s="4" t="s">
        <v>103</v>
      </c>
      <c r="B488" s="4"/>
      <c r="C488" s="4"/>
      <c r="D488" s="4"/>
      <c r="E488" s="4"/>
      <c r="F488" s="4"/>
    </row>
    <row r="489" spans="1:13" s="2" customFormat="1" ht="12.75" x14ac:dyDescent="0.2">
      <c r="B489" s="4"/>
      <c r="C489" s="4"/>
      <c r="D489" s="4"/>
      <c r="E489" s="4"/>
      <c r="F489" s="4"/>
    </row>
    <row r="490" spans="1:13" s="2" customFormat="1" ht="12.75" x14ac:dyDescent="0.2">
      <c r="A490" s="4"/>
      <c r="B490" s="11" t="s">
        <v>145</v>
      </c>
      <c r="C490" s="11" t="s">
        <v>146</v>
      </c>
      <c r="D490" s="11" t="s">
        <v>146</v>
      </c>
      <c r="E490" s="11" t="s">
        <v>145</v>
      </c>
      <c r="F490" s="11" t="s">
        <v>145</v>
      </c>
      <c r="G490" s="11" t="s">
        <v>148</v>
      </c>
      <c r="H490" s="11" t="s">
        <v>145</v>
      </c>
      <c r="I490" s="11" t="s">
        <v>123</v>
      </c>
      <c r="J490" s="11" t="s">
        <v>136</v>
      </c>
      <c r="K490" s="11" t="s">
        <v>146</v>
      </c>
      <c r="L490" s="11"/>
      <c r="M490" s="12"/>
    </row>
    <row r="491" spans="1:13" s="2" customFormat="1" ht="12.75" x14ac:dyDescent="0.2">
      <c r="A491" s="4" t="s">
        <v>0</v>
      </c>
      <c r="B491" s="13" t="s">
        <v>133</v>
      </c>
      <c r="C491" s="13" t="s">
        <v>147</v>
      </c>
      <c r="D491" s="13" t="s">
        <v>147</v>
      </c>
      <c r="E491" s="13" t="s">
        <v>133</v>
      </c>
      <c r="F491" s="13" t="s">
        <v>133</v>
      </c>
      <c r="G491" s="13" t="s">
        <v>48</v>
      </c>
      <c r="H491" s="13" t="s">
        <v>133</v>
      </c>
      <c r="I491" s="13" t="s">
        <v>149</v>
      </c>
      <c r="J491" s="13" t="s">
        <v>150</v>
      </c>
      <c r="K491" s="13" t="s">
        <v>147</v>
      </c>
      <c r="L491" s="13" t="s">
        <v>1</v>
      </c>
      <c r="M491" s="14" t="s">
        <v>2</v>
      </c>
    </row>
    <row r="492" spans="1:13" s="2" customFormat="1" ht="12.75" x14ac:dyDescent="0.2">
      <c r="A492" s="4"/>
      <c r="B492" s="7" t="s">
        <v>132</v>
      </c>
      <c r="C492" s="7" t="s">
        <v>127</v>
      </c>
      <c r="D492" s="7" t="s">
        <v>129</v>
      </c>
      <c r="E492" s="7" t="s">
        <v>130</v>
      </c>
      <c r="F492" s="7" t="s">
        <v>128</v>
      </c>
      <c r="G492" s="7" t="s">
        <v>140</v>
      </c>
      <c r="H492" s="7" t="s">
        <v>137</v>
      </c>
      <c r="I492" s="7" t="s">
        <v>138</v>
      </c>
      <c r="J492" s="7" t="s">
        <v>131</v>
      </c>
      <c r="K492" s="7" t="s">
        <v>139</v>
      </c>
      <c r="L492" s="13"/>
      <c r="M492" s="7"/>
    </row>
    <row r="493" spans="1:13" s="2" customFormat="1" ht="12.75" x14ac:dyDescent="0.2">
      <c r="A493" s="4" t="s">
        <v>13</v>
      </c>
      <c r="B493" s="2">
        <v>3580</v>
      </c>
      <c r="C493" s="2">
        <v>7425</v>
      </c>
      <c r="D493" s="2">
        <v>1151</v>
      </c>
      <c r="E493" s="2">
        <v>148</v>
      </c>
      <c r="F493" s="2">
        <v>163</v>
      </c>
      <c r="G493" s="2">
        <v>610</v>
      </c>
      <c r="H493" s="2">
        <v>73</v>
      </c>
      <c r="I493" s="2">
        <v>20</v>
      </c>
      <c r="J493" s="2">
        <v>83</v>
      </c>
      <c r="K493" s="2">
        <v>331</v>
      </c>
      <c r="L493" s="2">
        <v>357</v>
      </c>
      <c r="M493" s="4">
        <f>SUM(B493:L493)</f>
        <v>13941</v>
      </c>
    </row>
    <row r="494" spans="1:13" s="2" customFormat="1" ht="12.75" x14ac:dyDescent="0.2">
      <c r="A494" s="4" t="s">
        <v>14</v>
      </c>
      <c r="B494" s="2">
        <v>573</v>
      </c>
      <c r="C494" s="2">
        <v>1377</v>
      </c>
      <c r="D494" s="2">
        <v>193</v>
      </c>
      <c r="E494" s="2">
        <v>28</v>
      </c>
      <c r="F494" s="2">
        <v>23</v>
      </c>
      <c r="G494" s="2">
        <v>112</v>
      </c>
      <c r="H494" s="2">
        <v>23</v>
      </c>
      <c r="I494" s="2">
        <v>3</v>
      </c>
      <c r="J494" s="2">
        <v>20</v>
      </c>
      <c r="K494" s="2">
        <v>41</v>
      </c>
      <c r="L494" s="2">
        <v>87</v>
      </c>
      <c r="M494" s="4">
        <f>SUM(B494:L494)</f>
        <v>2480</v>
      </c>
    </row>
    <row r="495" spans="1:13" s="2" customFormat="1" ht="12.75" x14ac:dyDescent="0.2">
      <c r="A495" s="4" t="s">
        <v>142</v>
      </c>
      <c r="B495" s="2">
        <v>944</v>
      </c>
      <c r="C495" s="2">
        <v>1774</v>
      </c>
      <c r="D495" s="2">
        <v>242</v>
      </c>
      <c r="E495" s="2">
        <v>51</v>
      </c>
      <c r="F495" s="2">
        <v>43</v>
      </c>
      <c r="G495" s="2">
        <v>178</v>
      </c>
      <c r="H495" s="2">
        <v>24</v>
      </c>
      <c r="I495" s="2">
        <v>12</v>
      </c>
      <c r="J495" s="2">
        <v>12</v>
      </c>
      <c r="K495" s="2">
        <v>44</v>
      </c>
      <c r="L495" s="2">
        <v>98</v>
      </c>
      <c r="M495" s="4">
        <f>SUM(B495:L495)</f>
        <v>3422</v>
      </c>
    </row>
    <row r="496" spans="1:13" s="2" customFormat="1" ht="12.75" x14ac:dyDescent="0.2">
      <c r="A496" s="4" t="s">
        <v>41</v>
      </c>
      <c r="B496" s="2">
        <v>10042</v>
      </c>
      <c r="C496" s="2">
        <v>15203</v>
      </c>
      <c r="D496" s="2">
        <v>3419</v>
      </c>
      <c r="E496" s="2">
        <v>719</v>
      </c>
      <c r="F496" s="2">
        <v>737</v>
      </c>
      <c r="G496" s="2">
        <v>2578</v>
      </c>
      <c r="H496" s="2">
        <v>354</v>
      </c>
      <c r="I496" s="2">
        <v>50</v>
      </c>
      <c r="J496" s="2">
        <v>236</v>
      </c>
      <c r="K496" s="2">
        <v>788</v>
      </c>
      <c r="L496" s="2">
        <v>904</v>
      </c>
      <c r="M496" s="4">
        <f>SUM(B496:L496)</f>
        <v>35030</v>
      </c>
    </row>
    <row r="497" spans="1:13" s="2" customFormat="1" ht="13.5" thickBot="1" x14ac:dyDescent="0.25">
      <c r="A497" s="4" t="s">
        <v>126</v>
      </c>
      <c r="B497" s="5">
        <v>10819</v>
      </c>
      <c r="C497" s="5">
        <v>10377</v>
      </c>
      <c r="D497" s="5">
        <v>2361</v>
      </c>
      <c r="E497" s="5">
        <v>721</v>
      </c>
      <c r="F497" s="5">
        <v>704</v>
      </c>
      <c r="G497" s="5">
        <v>3144</v>
      </c>
      <c r="H497" s="5">
        <v>321</v>
      </c>
      <c r="I497" s="5">
        <v>44</v>
      </c>
      <c r="J497" s="5">
        <v>175</v>
      </c>
      <c r="K497" s="5">
        <v>539</v>
      </c>
      <c r="L497" s="5">
        <v>1023</v>
      </c>
      <c r="M497" s="6">
        <f>SUM(B497:L497)</f>
        <v>30228</v>
      </c>
    </row>
    <row r="498" spans="1:13" s="2" customFormat="1" ht="12.75" x14ac:dyDescent="0.2">
      <c r="A498" s="15" t="s">
        <v>2</v>
      </c>
      <c r="B498" s="4">
        <f t="shared" ref="B498:M498" si="19">SUM(B493:B497)</f>
        <v>25958</v>
      </c>
      <c r="C498" s="4">
        <f t="shared" si="19"/>
        <v>36156</v>
      </c>
      <c r="D498" s="4">
        <f t="shared" si="19"/>
        <v>7366</v>
      </c>
      <c r="E498" s="4">
        <f t="shared" si="19"/>
        <v>1667</v>
      </c>
      <c r="F498" s="4">
        <f t="shared" si="19"/>
        <v>1670</v>
      </c>
      <c r="G498" s="4">
        <f t="shared" si="19"/>
        <v>6622</v>
      </c>
      <c r="H498" s="4">
        <f t="shared" si="19"/>
        <v>795</v>
      </c>
      <c r="I498" s="4">
        <f t="shared" si="19"/>
        <v>129</v>
      </c>
      <c r="J498" s="4">
        <f t="shared" si="19"/>
        <v>526</v>
      </c>
      <c r="K498" s="4">
        <f t="shared" si="19"/>
        <v>1743</v>
      </c>
      <c r="L498" s="4">
        <f t="shared" si="19"/>
        <v>2469</v>
      </c>
      <c r="M498" s="4">
        <f t="shared" si="19"/>
        <v>85101</v>
      </c>
    </row>
    <row r="499" spans="1:13" s="2" customFormat="1" ht="12.75" x14ac:dyDescent="0.2">
      <c r="A499" s="4"/>
    </row>
    <row r="500" spans="1:13" s="2" customFormat="1" ht="12.75" x14ac:dyDescent="0.2">
      <c r="A500" s="3" t="s">
        <v>3</v>
      </c>
      <c r="B500" s="3">
        <f>+B498+E498+F498+H498</f>
        <v>30090</v>
      </c>
      <c r="C500" s="3">
        <f>+C498+D498+K498</f>
        <v>45265</v>
      </c>
      <c r="G500" s="3">
        <f>+G498</f>
        <v>6622</v>
      </c>
      <c r="I500" s="3">
        <f>+I498</f>
        <v>129</v>
      </c>
      <c r="J500" s="3">
        <f>+J498</f>
        <v>526</v>
      </c>
    </row>
    <row r="501" spans="1:13" s="2" customFormat="1" ht="12.75" x14ac:dyDescent="0.2"/>
    <row r="502" spans="1:13" s="2" customFormat="1" ht="12.75" x14ac:dyDescent="0.2">
      <c r="A502" s="4" t="s">
        <v>105</v>
      </c>
      <c r="B502" s="4"/>
      <c r="C502" s="4"/>
      <c r="D502" s="4"/>
      <c r="E502" s="4"/>
    </row>
    <row r="503" spans="1:13" s="2" customFormat="1" ht="12.75" x14ac:dyDescent="0.2">
      <c r="B503" s="4"/>
      <c r="C503" s="4"/>
      <c r="D503" s="4"/>
      <c r="E503" s="4"/>
    </row>
    <row r="504" spans="1:13" s="2" customFormat="1" ht="12.75" x14ac:dyDescent="0.2">
      <c r="A504" s="4"/>
      <c r="B504" s="11" t="s">
        <v>145</v>
      </c>
      <c r="C504" s="11" t="s">
        <v>146</v>
      </c>
      <c r="D504" s="11" t="s">
        <v>146</v>
      </c>
      <c r="E504" s="11" t="s">
        <v>145</v>
      </c>
      <c r="F504" s="11" t="s">
        <v>145</v>
      </c>
      <c r="G504" s="11" t="s">
        <v>148</v>
      </c>
      <c r="H504" s="11" t="s">
        <v>145</v>
      </c>
      <c r="I504" s="11" t="s">
        <v>123</v>
      </c>
      <c r="J504" s="11" t="s">
        <v>136</v>
      </c>
      <c r="K504" s="11" t="s">
        <v>146</v>
      </c>
      <c r="L504" s="11"/>
      <c r="M504" s="12"/>
    </row>
    <row r="505" spans="1:13" s="2" customFormat="1" ht="12.75" x14ac:dyDescent="0.2">
      <c r="A505" s="4" t="s">
        <v>0</v>
      </c>
      <c r="B505" s="13" t="s">
        <v>133</v>
      </c>
      <c r="C505" s="13" t="s">
        <v>147</v>
      </c>
      <c r="D505" s="13" t="s">
        <v>147</v>
      </c>
      <c r="E505" s="13" t="s">
        <v>133</v>
      </c>
      <c r="F505" s="13" t="s">
        <v>133</v>
      </c>
      <c r="G505" s="13" t="s">
        <v>48</v>
      </c>
      <c r="H505" s="13" t="s">
        <v>133</v>
      </c>
      <c r="I505" s="13" t="s">
        <v>149</v>
      </c>
      <c r="J505" s="13" t="s">
        <v>150</v>
      </c>
      <c r="K505" s="13" t="s">
        <v>147</v>
      </c>
      <c r="L505" s="13" t="s">
        <v>1</v>
      </c>
      <c r="M505" s="14" t="s">
        <v>2</v>
      </c>
    </row>
    <row r="506" spans="1:13" s="2" customFormat="1" ht="12.75" x14ac:dyDescent="0.2">
      <c r="A506" s="4"/>
      <c r="B506" s="7" t="s">
        <v>132</v>
      </c>
      <c r="C506" s="7" t="s">
        <v>127</v>
      </c>
      <c r="D506" s="7" t="s">
        <v>129</v>
      </c>
      <c r="E506" s="7" t="s">
        <v>130</v>
      </c>
      <c r="F506" s="7" t="s">
        <v>128</v>
      </c>
      <c r="G506" s="7" t="s">
        <v>140</v>
      </c>
      <c r="H506" s="7" t="s">
        <v>137</v>
      </c>
      <c r="I506" s="7" t="s">
        <v>138</v>
      </c>
      <c r="J506" s="7" t="s">
        <v>131</v>
      </c>
      <c r="K506" s="7" t="s">
        <v>139</v>
      </c>
      <c r="L506" s="13"/>
      <c r="M506" s="7"/>
    </row>
    <row r="507" spans="1:13" customFormat="1" ht="12.75" x14ac:dyDescent="0.2">
      <c r="A507" s="1" t="s">
        <v>45</v>
      </c>
      <c r="B507" s="20">
        <v>3206</v>
      </c>
      <c r="C507" s="20">
        <v>2919</v>
      </c>
      <c r="D507" s="20">
        <v>581</v>
      </c>
      <c r="E507" s="20">
        <v>159</v>
      </c>
      <c r="F507" s="20">
        <v>144</v>
      </c>
      <c r="G507" s="20">
        <v>432</v>
      </c>
      <c r="H507" s="20">
        <v>67</v>
      </c>
      <c r="I507" s="20">
        <v>8</v>
      </c>
      <c r="J507" s="20">
        <v>37</v>
      </c>
      <c r="K507" s="20">
        <v>133</v>
      </c>
      <c r="L507" s="20">
        <v>241</v>
      </c>
      <c r="M507" s="4">
        <f>SUM(B507:L507)</f>
        <v>7927</v>
      </c>
    </row>
    <row r="508" spans="1:13" customFormat="1" ht="13.5" thickBot="1" x14ac:dyDescent="0.25">
      <c r="A508" s="1" t="s">
        <v>104</v>
      </c>
      <c r="B508" s="5">
        <v>37013</v>
      </c>
      <c r="C508" s="5">
        <v>28973</v>
      </c>
      <c r="D508" s="5">
        <v>6643</v>
      </c>
      <c r="E508" s="5">
        <v>1771</v>
      </c>
      <c r="F508" s="5">
        <v>2290</v>
      </c>
      <c r="G508" s="5">
        <v>6261</v>
      </c>
      <c r="H508" s="5">
        <v>922</v>
      </c>
      <c r="I508" s="5">
        <v>49</v>
      </c>
      <c r="J508" s="5">
        <v>263</v>
      </c>
      <c r="K508" s="5">
        <v>1351</v>
      </c>
      <c r="L508" s="5">
        <v>1814</v>
      </c>
      <c r="M508" s="6">
        <f>SUM(B508:L508)</f>
        <v>87350</v>
      </c>
    </row>
    <row r="509" spans="1:13" s="2" customFormat="1" ht="12.75" x14ac:dyDescent="0.2">
      <c r="A509" s="15" t="s">
        <v>2</v>
      </c>
      <c r="B509" s="4">
        <f t="shared" ref="B509:M509" si="20">SUM(B507:B508)</f>
        <v>40219</v>
      </c>
      <c r="C509" s="4">
        <f t="shared" si="20"/>
        <v>31892</v>
      </c>
      <c r="D509" s="4">
        <f t="shared" si="20"/>
        <v>7224</v>
      </c>
      <c r="E509" s="4">
        <f t="shared" si="20"/>
        <v>1930</v>
      </c>
      <c r="F509" s="4">
        <f t="shared" si="20"/>
        <v>2434</v>
      </c>
      <c r="G509" s="4">
        <f t="shared" si="20"/>
        <v>6693</v>
      </c>
      <c r="H509" s="4">
        <f t="shared" si="20"/>
        <v>989</v>
      </c>
      <c r="I509" s="4">
        <f t="shared" si="20"/>
        <v>57</v>
      </c>
      <c r="J509" s="4">
        <f t="shared" si="20"/>
        <v>300</v>
      </c>
      <c r="K509" s="4">
        <f t="shared" si="20"/>
        <v>1484</v>
      </c>
      <c r="L509" s="4">
        <f t="shared" si="20"/>
        <v>2055</v>
      </c>
      <c r="M509" s="4">
        <f t="shared" si="20"/>
        <v>95277</v>
      </c>
    </row>
    <row r="510" spans="1:13" s="2" customFormat="1" ht="12.75" x14ac:dyDescent="0.2">
      <c r="A510" s="4"/>
    </row>
    <row r="511" spans="1:13" s="2" customFormat="1" ht="12.75" x14ac:dyDescent="0.2">
      <c r="A511" s="3" t="s">
        <v>3</v>
      </c>
      <c r="B511" s="3">
        <f>+B509+E509+F509+H509</f>
        <v>45572</v>
      </c>
      <c r="C511" s="3">
        <f>+C509+D509+K509</f>
        <v>40600</v>
      </c>
      <c r="G511" s="3">
        <f>+G509</f>
        <v>6693</v>
      </c>
      <c r="I511" s="3">
        <f>+I509</f>
        <v>57</v>
      </c>
      <c r="J511" s="3">
        <f>+J509</f>
        <v>300</v>
      </c>
    </row>
    <row r="512" spans="1:13" s="2" customFormat="1" ht="12.75" x14ac:dyDescent="0.2"/>
    <row r="513" spans="1:13" s="2" customFormat="1" ht="12.75" x14ac:dyDescent="0.2">
      <c r="A513" s="4" t="s">
        <v>106</v>
      </c>
      <c r="B513" s="4"/>
      <c r="C513" s="4"/>
      <c r="D513" s="4"/>
      <c r="E513" s="4"/>
      <c r="F513" s="4"/>
    </row>
    <row r="514" spans="1:13" s="2" customFormat="1" ht="12.75" x14ac:dyDescent="0.2">
      <c r="B514" s="4"/>
      <c r="C514" s="4"/>
      <c r="D514" s="4"/>
      <c r="E514" s="4"/>
      <c r="F514" s="4"/>
    </row>
    <row r="515" spans="1:13" s="2" customFormat="1" ht="12.75" x14ac:dyDescent="0.2">
      <c r="A515" s="4"/>
      <c r="B515" s="11" t="s">
        <v>145</v>
      </c>
      <c r="C515" s="11" t="s">
        <v>146</v>
      </c>
      <c r="D515" s="11" t="s">
        <v>146</v>
      </c>
      <c r="E515" s="11" t="s">
        <v>145</v>
      </c>
      <c r="F515" s="11" t="s">
        <v>145</v>
      </c>
      <c r="G515" s="11" t="s">
        <v>148</v>
      </c>
      <c r="H515" s="11" t="s">
        <v>145</v>
      </c>
      <c r="I515" s="11" t="s">
        <v>123</v>
      </c>
      <c r="J515" s="11" t="s">
        <v>136</v>
      </c>
      <c r="K515" s="11" t="s">
        <v>146</v>
      </c>
      <c r="L515" s="11"/>
      <c r="M515" s="12"/>
    </row>
    <row r="516" spans="1:13" s="2" customFormat="1" ht="12.75" x14ac:dyDescent="0.2">
      <c r="A516" s="4" t="s">
        <v>0</v>
      </c>
      <c r="B516" s="13" t="s">
        <v>133</v>
      </c>
      <c r="C516" s="13" t="s">
        <v>147</v>
      </c>
      <c r="D516" s="13" t="s">
        <v>147</v>
      </c>
      <c r="E516" s="13" t="s">
        <v>133</v>
      </c>
      <c r="F516" s="13" t="s">
        <v>133</v>
      </c>
      <c r="G516" s="13" t="s">
        <v>48</v>
      </c>
      <c r="H516" s="13" t="s">
        <v>133</v>
      </c>
      <c r="I516" s="13" t="s">
        <v>149</v>
      </c>
      <c r="J516" s="13" t="s">
        <v>150</v>
      </c>
      <c r="K516" s="13" t="s">
        <v>147</v>
      </c>
      <c r="L516" s="13" t="s">
        <v>1</v>
      </c>
      <c r="M516" s="14" t="s">
        <v>2</v>
      </c>
    </row>
    <row r="517" spans="1:13" s="2" customFormat="1" ht="12.75" x14ac:dyDescent="0.2">
      <c r="A517" s="4"/>
      <c r="B517" s="7" t="s">
        <v>132</v>
      </c>
      <c r="C517" s="7" t="s">
        <v>127</v>
      </c>
      <c r="D517" s="7" t="s">
        <v>129</v>
      </c>
      <c r="E517" s="7" t="s">
        <v>130</v>
      </c>
      <c r="F517" s="7" t="s">
        <v>128</v>
      </c>
      <c r="G517" s="7" t="s">
        <v>140</v>
      </c>
      <c r="H517" s="7" t="s">
        <v>137</v>
      </c>
      <c r="I517" s="7" t="s">
        <v>138</v>
      </c>
      <c r="J517" s="7" t="s">
        <v>131</v>
      </c>
      <c r="K517" s="7" t="s">
        <v>139</v>
      </c>
      <c r="L517" s="13"/>
      <c r="M517" s="7"/>
    </row>
    <row r="518" spans="1:13" s="2" customFormat="1" ht="12.75" x14ac:dyDescent="0.2">
      <c r="A518" s="4" t="s">
        <v>47</v>
      </c>
      <c r="B518" s="20">
        <v>3859</v>
      </c>
      <c r="C518" s="20">
        <v>5290</v>
      </c>
      <c r="D518" s="20">
        <v>856</v>
      </c>
      <c r="E518" s="20">
        <v>236</v>
      </c>
      <c r="F518" s="20">
        <v>194</v>
      </c>
      <c r="G518" s="20">
        <v>840</v>
      </c>
      <c r="H518" s="20">
        <v>107</v>
      </c>
      <c r="I518" s="20">
        <v>18</v>
      </c>
      <c r="J518" s="20">
        <v>78</v>
      </c>
      <c r="K518" s="20">
        <v>276</v>
      </c>
      <c r="L518" s="20">
        <v>0</v>
      </c>
      <c r="M518" s="4">
        <f t="shared" ref="M518:M525" si="21">SUM(B518:L518)</f>
        <v>11754</v>
      </c>
    </row>
    <row r="519" spans="1:13" s="2" customFormat="1" ht="12.75" x14ac:dyDescent="0.2">
      <c r="A519" s="4" t="s">
        <v>108</v>
      </c>
      <c r="B519" s="20">
        <v>5123</v>
      </c>
      <c r="C519" s="20">
        <v>6538</v>
      </c>
      <c r="D519" s="20">
        <v>1154</v>
      </c>
      <c r="E519" s="20">
        <v>435</v>
      </c>
      <c r="F519" s="20">
        <v>355</v>
      </c>
      <c r="G519" s="20">
        <v>1619</v>
      </c>
      <c r="H519" s="20">
        <v>184</v>
      </c>
      <c r="I519" s="20">
        <v>28</v>
      </c>
      <c r="J519" s="20">
        <v>94</v>
      </c>
      <c r="K519" s="20">
        <v>340</v>
      </c>
      <c r="L519" s="20">
        <v>592</v>
      </c>
      <c r="M519" s="4">
        <f t="shared" si="21"/>
        <v>16462</v>
      </c>
    </row>
    <row r="520" spans="1:13" s="2" customFormat="1" ht="12.75" x14ac:dyDescent="0.2">
      <c r="A520" s="4" t="s">
        <v>8</v>
      </c>
      <c r="B520" s="20">
        <v>2323</v>
      </c>
      <c r="C520" s="20">
        <v>4746</v>
      </c>
      <c r="D520" s="20">
        <v>1234</v>
      </c>
      <c r="E520" s="20">
        <v>148</v>
      </c>
      <c r="F520" s="20">
        <v>178</v>
      </c>
      <c r="G520" s="20">
        <v>729</v>
      </c>
      <c r="H520" s="20">
        <v>92</v>
      </c>
      <c r="I520" s="20">
        <v>19</v>
      </c>
      <c r="J520" s="20">
        <v>78</v>
      </c>
      <c r="K520" s="20">
        <v>260</v>
      </c>
      <c r="L520" s="20">
        <v>236</v>
      </c>
      <c r="M520" s="4">
        <f t="shared" si="21"/>
        <v>10043</v>
      </c>
    </row>
    <row r="521" spans="1:13" customFormat="1" ht="12.75" x14ac:dyDescent="0.2">
      <c r="A521" s="1" t="s">
        <v>45</v>
      </c>
      <c r="B521" s="20">
        <v>1360</v>
      </c>
      <c r="C521" s="20">
        <v>1715</v>
      </c>
      <c r="D521" s="20">
        <v>300</v>
      </c>
      <c r="E521" s="20">
        <v>82</v>
      </c>
      <c r="F521" s="20">
        <v>65</v>
      </c>
      <c r="G521" s="20">
        <v>211</v>
      </c>
      <c r="H521" s="20">
        <v>25</v>
      </c>
      <c r="I521" s="20">
        <v>6</v>
      </c>
      <c r="J521" s="20">
        <v>14</v>
      </c>
      <c r="K521" s="20">
        <v>86</v>
      </c>
      <c r="L521" s="20">
        <v>106</v>
      </c>
      <c r="M521" s="4">
        <f t="shared" ref="M521" si="22">SUM(B521:L521)</f>
        <v>3970</v>
      </c>
    </row>
    <row r="522" spans="1:13" s="2" customFormat="1" ht="12.75" x14ac:dyDescent="0.2">
      <c r="A522" s="4" t="s">
        <v>107</v>
      </c>
      <c r="B522" s="2">
        <v>988</v>
      </c>
      <c r="C522" s="2">
        <v>1748</v>
      </c>
      <c r="D522" s="2">
        <v>184</v>
      </c>
      <c r="E522" s="2">
        <v>54</v>
      </c>
      <c r="F522" s="2">
        <v>61</v>
      </c>
      <c r="G522" s="2">
        <v>189</v>
      </c>
      <c r="H522" s="2">
        <v>25</v>
      </c>
      <c r="I522" s="2">
        <v>7</v>
      </c>
      <c r="J522" s="2">
        <v>26</v>
      </c>
      <c r="K522" s="2">
        <v>126</v>
      </c>
      <c r="L522" s="2">
        <v>89</v>
      </c>
      <c r="M522" s="4">
        <f t="shared" si="21"/>
        <v>3497</v>
      </c>
    </row>
    <row r="523" spans="1:13" s="2" customFormat="1" ht="12.75" x14ac:dyDescent="0.2">
      <c r="A523" s="4" t="s">
        <v>39</v>
      </c>
      <c r="B523" s="2">
        <v>2305</v>
      </c>
      <c r="C523" s="2">
        <v>3400</v>
      </c>
      <c r="D523" s="2">
        <v>560</v>
      </c>
      <c r="E523" s="2">
        <v>184</v>
      </c>
      <c r="F523" s="2">
        <v>121</v>
      </c>
      <c r="G523" s="2">
        <v>576</v>
      </c>
      <c r="H523" s="2">
        <v>74</v>
      </c>
      <c r="I523" s="2">
        <v>12</v>
      </c>
      <c r="J523" s="2">
        <v>47</v>
      </c>
      <c r="K523" s="2">
        <v>193</v>
      </c>
      <c r="L523" s="2">
        <v>177</v>
      </c>
      <c r="M523" s="4">
        <f t="shared" si="21"/>
        <v>7649</v>
      </c>
    </row>
    <row r="524" spans="1:13" s="2" customFormat="1" ht="12.75" x14ac:dyDescent="0.2">
      <c r="A524" s="4" t="s">
        <v>142</v>
      </c>
      <c r="B524" s="2">
        <v>3826</v>
      </c>
      <c r="C524" s="2">
        <v>5566</v>
      </c>
      <c r="D524" s="2">
        <v>864</v>
      </c>
      <c r="E524" s="2">
        <v>163</v>
      </c>
      <c r="F524" s="2">
        <v>210</v>
      </c>
      <c r="G524" s="2">
        <v>733</v>
      </c>
      <c r="H524" s="2">
        <v>64</v>
      </c>
      <c r="I524" s="2">
        <v>32</v>
      </c>
      <c r="J524" s="2">
        <v>94</v>
      </c>
      <c r="K524" s="2">
        <v>265</v>
      </c>
      <c r="L524" s="2">
        <v>328</v>
      </c>
      <c r="M524" s="4">
        <f t="shared" si="21"/>
        <v>12145</v>
      </c>
    </row>
    <row r="525" spans="1:13" s="2" customFormat="1" ht="12.75" x14ac:dyDescent="0.2">
      <c r="A525" s="4" t="s">
        <v>42</v>
      </c>
      <c r="B525" s="2">
        <v>3183</v>
      </c>
      <c r="C525" s="2">
        <v>2781</v>
      </c>
      <c r="D525" s="2">
        <v>448</v>
      </c>
      <c r="E525" s="2">
        <v>324</v>
      </c>
      <c r="F525" s="2">
        <v>142</v>
      </c>
      <c r="G525" s="2">
        <v>1174</v>
      </c>
      <c r="H525" s="2">
        <v>118</v>
      </c>
      <c r="I525" s="2">
        <v>9</v>
      </c>
      <c r="J525" s="2">
        <v>41</v>
      </c>
      <c r="K525" s="2">
        <v>121</v>
      </c>
      <c r="L525" s="2">
        <v>155</v>
      </c>
      <c r="M525" s="4">
        <f t="shared" si="21"/>
        <v>8496</v>
      </c>
    </row>
    <row r="526" spans="1:13" customFormat="1" ht="13.5" thickBot="1" x14ac:dyDescent="0.25">
      <c r="A526" s="1" t="s">
        <v>92</v>
      </c>
      <c r="B526" s="5">
        <v>1532</v>
      </c>
      <c r="C526" s="5">
        <v>1915</v>
      </c>
      <c r="D526" s="5">
        <v>468</v>
      </c>
      <c r="E526" s="5">
        <v>242</v>
      </c>
      <c r="F526" s="5">
        <v>81</v>
      </c>
      <c r="G526" s="5">
        <v>594</v>
      </c>
      <c r="H526" s="5">
        <v>127</v>
      </c>
      <c r="I526" s="5">
        <v>8</v>
      </c>
      <c r="J526" s="5">
        <v>25</v>
      </c>
      <c r="K526" s="5">
        <v>92</v>
      </c>
      <c r="L526" s="5">
        <v>169</v>
      </c>
      <c r="M526" s="6">
        <f t="shared" ref="M526" si="23">SUM(B526:L526)</f>
        <v>5253</v>
      </c>
    </row>
    <row r="527" spans="1:13" s="2" customFormat="1" ht="12.75" x14ac:dyDescent="0.2">
      <c r="A527" s="15" t="s">
        <v>2</v>
      </c>
      <c r="B527" s="4">
        <f>SUM(B518:B526)</f>
        <v>24499</v>
      </c>
      <c r="C527" s="4">
        <f t="shared" ref="C527:M527" si="24">SUM(C518:C526)</f>
        <v>33699</v>
      </c>
      <c r="D527" s="4">
        <f t="shared" si="24"/>
        <v>6068</v>
      </c>
      <c r="E527" s="4">
        <f t="shared" si="24"/>
        <v>1868</v>
      </c>
      <c r="F527" s="4">
        <f t="shared" si="24"/>
        <v>1407</v>
      </c>
      <c r="G527" s="4">
        <f t="shared" si="24"/>
        <v>6665</v>
      </c>
      <c r="H527" s="4">
        <f t="shared" si="24"/>
        <v>816</v>
      </c>
      <c r="I527" s="4">
        <f t="shared" si="24"/>
        <v>139</v>
      </c>
      <c r="J527" s="4">
        <f t="shared" si="24"/>
        <v>497</v>
      </c>
      <c r="K527" s="4">
        <f t="shared" si="24"/>
        <v>1759</v>
      </c>
      <c r="L527" s="4">
        <f t="shared" si="24"/>
        <v>1852</v>
      </c>
      <c r="M527" s="4">
        <f t="shared" si="24"/>
        <v>79269</v>
      </c>
    </row>
    <row r="528" spans="1:13" s="2" customFormat="1" ht="12.75" x14ac:dyDescent="0.2">
      <c r="A528" s="4"/>
    </row>
    <row r="529" spans="1:13" s="2" customFormat="1" ht="12.75" x14ac:dyDescent="0.2">
      <c r="A529" s="3" t="s">
        <v>3</v>
      </c>
      <c r="B529" s="3">
        <f>+B527+E527+F527+H527</f>
        <v>28590</v>
      </c>
      <c r="C529" s="3">
        <f>+C527+D527+K527</f>
        <v>41526</v>
      </c>
      <c r="G529" s="3">
        <f>+G527</f>
        <v>6665</v>
      </c>
      <c r="I529" s="3">
        <f>+I527</f>
        <v>139</v>
      </c>
      <c r="J529" s="3">
        <f>+J527</f>
        <v>497</v>
      </c>
    </row>
    <row r="530" spans="1:13" s="2" customFormat="1" ht="12.75" x14ac:dyDescent="0.2"/>
    <row r="531" spans="1:13" s="2" customFormat="1" ht="12.75" x14ac:dyDescent="0.2">
      <c r="A531" s="4" t="s">
        <v>109</v>
      </c>
      <c r="B531" s="4"/>
      <c r="C531" s="4"/>
      <c r="D531" s="4"/>
    </row>
    <row r="532" spans="1:13" s="2" customFormat="1" ht="12.75" x14ac:dyDescent="0.2">
      <c r="B532" s="4"/>
      <c r="C532" s="4"/>
      <c r="D532" s="4"/>
    </row>
    <row r="533" spans="1:13" s="2" customFormat="1" ht="12.75" x14ac:dyDescent="0.2">
      <c r="A533" s="4"/>
      <c r="B533" s="11" t="s">
        <v>145</v>
      </c>
      <c r="C533" s="11" t="s">
        <v>146</v>
      </c>
      <c r="D533" s="11" t="s">
        <v>146</v>
      </c>
      <c r="E533" s="11" t="s">
        <v>145</v>
      </c>
      <c r="F533" s="11" t="s">
        <v>145</v>
      </c>
      <c r="G533" s="11" t="s">
        <v>148</v>
      </c>
      <c r="H533" s="11" t="s">
        <v>145</v>
      </c>
      <c r="I533" s="11" t="s">
        <v>123</v>
      </c>
      <c r="J533" s="11" t="s">
        <v>136</v>
      </c>
      <c r="K533" s="11" t="s">
        <v>146</v>
      </c>
      <c r="L533" s="11"/>
      <c r="M533" s="12"/>
    </row>
    <row r="534" spans="1:13" s="2" customFormat="1" ht="12.75" x14ac:dyDescent="0.2">
      <c r="A534" s="4" t="s">
        <v>0</v>
      </c>
      <c r="B534" s="13" t="s">
        <v>133</v>
      </c>
      <c r="C534" s="13" t="s">
        <v>147</v>
      </c>
      <c r="D534" s="13" t="s">
        <v>147</v>
      </c>
      <c r="E534" s="13" t="s">
        <v>133</v>
      </c>
      <c r="F534" s="13" t="s">
        <v>133</v>
      </c>
      <c r="G534" s="13" t="s">
        <v>48</v>
      </c>
      <c r="H534" s="13" t="s">
        <v>133</v>
      </c>
      <c r="I534" s="13" t="s">
        <v>149</v>
      </c>
      <c r="J534" s="13" t="s">
        <v>150</v>
      </c>
      <c r="K534" s="13" t="s">
        <v>147</v>
      </c>
      <c r="L534" s="13" t="s">
        <v>1</v>
      </c>
      <c r="M534" s="14" t="s">
        <v>2</v>
      </c>
    </row>
    <row r="535" spans="1:13" s="2" customFormat="1" ht="12.75" x14ac:dyDescent="0.2">
      <c r="A535" s="4"/>
      <c r="B535" s="7" t="s">
        <v>132</v>
      </c>
      <c r="C535" s="7" t="s">
        <v>127</v>
      </c>
      <c r="D535" s="7" t="s">
        <v>129</v>
      </c>
      <c r="E535" s="7" t="s">
        <v>130</v>
      </c>
      <c r="F535" s="7" t="s">
        <v>128</v>
      </c>
      <c r="G535" s="7" t="s">
        <v>140</v>
      </c>
      <c r="H535" s="7" t="s">
        <v>137</v>
      </c>
      <c r="I535" s="7" t="s">
        <v>138</v>
      </c>
      <c r="J535" s="7" t="s">
        <v>131</v>
      </c>
      <c r="K535" s="7" t="s">
        <v>139</v>
      </c>
      <c r="L535" s="13"/>
      <c r="M535" s="7"/>
    </row>
    <row r="536" spans="1:13" s="2" customFormat="1" ht="12.75" x14ac:dyDescent="0.2">
      <c r="A536" s="4" t="s">
        <v>110</v>
      </c>
      <c r="B536" s="2">
        <v>23188</v>
      </c>
      <c r="C536" s="2">
        <v>18643</v>
      </c>
      <c r="D536" s="2">
        <v>2869</v>
      </c>
      <c r="E536" s="2">
        <v>1393</v>
      </c>
      <c r="F536" s="2">
        <v>1271</v>
      </c>
      <c r="G536" s="2">
        <v>3027</v>
      </c>
      <c r="H536" s="2">
        <v>519</v>
      </c>
      <c r="I536" s="2">
        <v>70</v>
      </c>
      <c r="J536" s="2">
        <v>274</v>
      </c>
      <c r="K536" s="2">
        <v>841</v>
      </c>
      <c r="L536" s="2">
        <v>1255</v>
      </c>
      <c r="M536" s="4">
        <f>SUM(B536:L536)</f>
        <v>53350</v>
      </c>
    </row>
    <row r="537" spans="1:13" s="2" customFormat="1" ht="12.75" x14ac:dyDescent="0.2">
      <c r="A537" s="4" t="s">
        <v>111</v>
      </c>
      <c r="B537" s="2">
        <v>4534</v>
      </c>
      <c r="C537" s="2">
        <v>6502</v>
      </c>
      <c r="D537" s="2">
        <v>850</v>
      </c>
      <c r="E537" s="2">
        <v>211</v>
      </c>
      <c r="F537" s="2">
        <v>232</v>
      </c>
      <c r="G537" s="2">
        <v>680</v>
      </c>
      <c r="H537" s="2">
        <v>105</v>
      </c>
      <c r="I537" s="2">
        <v>15</v>
      </c>
      <c r="J537" s="2">
        <v>100</v>
      </c>
      <c r="K537" s="2">
        <v>284</v>
      </c>
      <c r="L537" s="2">
        <v>417</v>
      </c>
      <c r="M537" s="4">
        <f>SUM(B537:L537)</f>
        <v>13930</v>
      </c>
    </row>
    <row r="538" spans="1:13" s="2" customFormat="1" ht="12.75" x14ac:dyDescent="0.2">
      <c r="A538" s="4" t="s">
        <v>107</v>
      </c>
      <c r="B538" s="2">
        <v>2857</v>
      </c>
      <c r="C538" s="2">
        <v>4061</v>
      </c>
      <c r="D538" s="2">
        <v>473</v>
      </c>
      <c r="E538" s="2">
        <v>148</v>
      </c>
      <c r="F538" s="2">
        <v>163</v>
      </c>
      <c r="G538" s="2">
        <v>549</v>
      </c>
      <c r="H538" s="2">
        <v>60</v>
      </c>
      <c r="I538" s="2">
        <v>9</v>
      </c>
      <c r="J538" s="2">
        <v>53</v>
      </c>
      <c r="K538" s="2">
        <v>192</v>
      </c>
      <c r="L538" s="2">
        <v>206</v>
      </c>
      <c r="M538" s="4">
        <f>SUM(B538:L538)</f>
        <v>8771</v>
      </c>
    </row>
    <row r="539" spans="1:13" s="2" customFormat="1" ht="13.5" thickBot="1" x14ac:dyDescent="0.25">
      <c r="A539" s="4" t="s">
        <v>39</v>
      </c>
      <c r="B539" s="5">
        <v>322</v>
      </c>
      <c r="C539" s="5">
        <v>664</v>
      </c>
      <c r="D539" s="5">
        <v>52</v>
      </c>
      <c r="E539" s="5">
        <v>11</v>
      </c>
      <c r="F539" s="5">
        <v>15</v>
      </c>
      <c r="G539" s="5">
        <v>31</v>
      </c>
      <c r="H539" s="5">
        <v>12</v>
      </c>
      <c r="I539" s="5">
        <v>0</v>
      </c>
      <c r="J539" s="5">
        <v>9</v>
      </c>
      <c r="K539" s="5">
        <v>26</v>
      </c>
      <c r="L539" s="5">
        <v>19</v>
      </c>
      <c r="M539" s="6">
        <f>SUM(B539:L539)</f>
        <v>1161</v>
      </c>
    </row>
    <row r="540" spans="1:13" s="2" customFormat="1" ht="12.75" x14ac:dyDescent="0.2">
      <c r="A540" s="15" t="s">
        <v>2</v>
      </c>
      <c r="B540" s="4">
        <f t="shared" ref="B540:M540" si="25">SUM(B536:B539)</f>
        <v>30901</v>
      </c>
      <c r="C540" s="4">
        <f t="shared" si="25"/>
        <v>29870</v>
      </c>
      <c r="D540" s="4">
        <f t="shared" si="25"/>
        <v>4244</v>
      </c>
      <c r="E540" s="4">
        <f t="shared" si="25"/>
        <v>1763</v>
      </c>
      <c r="F540" s="4">
        <f t="shared" si="25"/>
        <v>1681</v>
      </c>
      <c r="G540" s="4">
        <f t="shared" si="25"/>
        <v>4287</v>
      </c>
      <c r="H540" s="4">
        <f t="shared" si="25"/>
        <v>696</v>
      </c>
      <c r="I540" s="4">
        <f t="shared" si="25"/>
        <v>94</v>
      </c>
      <c r="J540" s="4">
        <f t="shared" si="25"/>
        <v>436</v>
      </c>
      <c r="K540" s="4">
        <f t="shared" si="25"/>
        <v>1343</v>
      </c>
      <c r="L540" s="4">
        <f t="shared" si="25"/>
        <v>1897</v>
      </c>
      <c r="M540" s="4">
        <f t="shared" si="25"/>
        <v>77212</v>
      </c>
    </row>
    <row r="541" spans="1:13" s="2" customFormat="1" ht="12.75" x14ac:dyDescent="0.2">
      <c r="A541" s="4"/>
    </row>
    <row r="542" spans="1:13" s="2" customFormat="1" ht="12.75" x14ac:dyDescent="0.2">
      <c r="A542" s="3" t="s">
        <v>3</v>
      </c>
      <c r="B542" s="3">
        <f>+B540+E540+F540+H540</f>
        <v>35041</v>
      </c>
      <c r="C542" s="3">
        <f>+C540+D540+K540</f>
        <v>35457</v>
      </c>
      <c r="G542" s="3">
        <f>+G540</f>
        <v>4287</v>
      </c>
      <c r="I542" s="3">
        <f>+I540</f>
        <v>94</v>
      </c>
      <c r="J542" s="3">
        <f>+J540</f>
        <v>436</v>
      </c>
    </row>
    <row r="543" spans="1:13" s="2" customFormat="1" ht="12.75" x14ac:dyDescent="0.2"/>
    <row r="544" spans="1:13" s="2" customFormat="1" ht="12.75" x14ac:dyDescent="0.2">
      <c r="A544" s="4" t="s">
        <v>112</v>
      </c>
      <c r="B544" s="4"/>
      <c r="C544" s="4"/>
      <c r="D544" s="4"/>
      <c r="E544" s="4"/>
    </row>
    <row r="545" spans="1:13" s="2" customFormat="1" ht="12.75" x14ac:dyDescent="0.2">
      <c r="B545" s="4"/>
      <c r="C545" s="4"/>
      <c r="D545" s="4"/>
      <c r="E545" s="4"/>
    </row>
    <row r="546" spans="1:13" s="2" customFormat="1" ht="12.75" x14ac:dyDescent="0.2">
      <c r="A546" s="4"/>
      <c r="B546" s="11" t="s">
        <v>145</v>
      </c>
      <c r="C546" s="11" t="s">
        <v>146</v>
      </c>
      <c r="D546" s="11" t="s">
        <v>146</v>
      </c>
      <c r="E546" s="11" t="s">
        <v>145</v>
      </c>
      <c r="F546" s="11" t="s">
        <v>145</v>
      </c>
      <c r="G546" s="11" t="s">
        <v>148</v>
      </c>
      <c r="H546" s="11" t="s">
        <v>145</v>
      </c>
      <c r="I546" s="11" t="s">
        <v>123</v>
      </c>
      <c r="J546" s="11" t="s">
        <v>136</v>
      </c>
      <c r="K546" s="11" t="s">
        <v>146</v>
      </c>
      <c r="L546" s="11"/>
      <c r="M546" s="12"/>
    </row>
    <row r="547" spans="1:13" s="2" customFormat="1" ht="12.75" x14ac:dyDescent="0.2">
      <c r="A547" s="4" t="s">
        <v>0</v>
      </c>
      <c r="B547" s="13" t="s">
        <v>133</v>
      </c>
      <c r="C547" s="13" t="s">
        <v>147</v>
      </c>
      <c r="D547" s="13" t="s">
        <v>147</v>
      </c>
      <c r="E547" s="13" t="s">
        <v>133</v>
      </c>
      <c r="F547" s="13" t="s">
        <v>133</v>
      </c>
      <c r="G547" s="13" t="s">
        <v>48</v>
      </c>
      <c r="H547" s="13" t="s">
        <v>133</v>
      </c>
      <c r="I547" s="13" t="s">
        <v>149</v>
      </c>
      <c r="J547" s="13" t="s">
        <v>150</v>
      </c>
      <c r="K547" s="13" t="s">
        <v>147</v>
      </c>
      <c r="L547" s="13" t="s">
        <v>1</v>
      </c>
      <c r="M547" s="14" t="s">
        <v>2</v>
      </c>
    </row>
    <row r="548" spans="1:13" s="2" customFormat="1" ht="12.75" x14ac:dyDescent="0.2">
      <c r="A548" s="4"/>
      <c r="B548" s="7" t="s">
        <v>132</v>
      </c>
      <c r="C548" s="7" t="s">
        <v>127</v>
      </c>
      <c r="D548" s="7" t="s">
        <v>129</v>
      </c>
      <c r="E548" s="7" t="s">
        <v>130</v>
      </c>
      <c r="F548" s="7" t="s">
        <v>128</v>
      </c>
      <c r="G548" s="7" t="s">
        <v>140</v>
      </c>
      <c r="H548" s="7" t="s">
        <v>137</v>
      </c>
      <c r="I548" s="7" t="s">
        <v>138</v>
      </c>
      <c r="J548" s="7" t="s">
        <v>131</v>
      </c>
      <c r="K548" s="7" t="s">
        <v>139</v>
      </c>
      <c r="L548" s="13"/>
      <c r="M548" s="7"/>
    </row>
    <row r="549" spans="1:13" s="2" customFormat="1" ht="12.75" x14ac:dyDescent="0.2">
      <c r="A549" s="4" t="s">
        <v>44</v>
      </c>
      <c r="B549" s="2">
        <v>6144</v>
      </c>
      <c r="C549" s="2">
        <v>7583</v>
      </c>
      <c r="D549" s="2">
        <v>1704</v>
      </c>
      <c r="E549" s="2">
        <v>361</v>
      </c>
      <c r="F549" s="2">
        <v>425</v>
      </c>
      <c r="G549" s="2">
        <v>1387</v>
      </c>
      <c r="H549" s="2">
        <v>205</v>
      </c>
      <c r="I549" s="2">
        <v>29</v>
      </c>
      <c r="J549" s="2">
        <v>108</v>
      </c>
      <c r="K549" s="2">
        <v>369</v>
      </c>
      <c r="L549" s="2">
        <v>456</v>
      </c>
      <c r="M549" s="4">
        <f>SUM(B549:L549)</f>
        <v>18771</v>
      </c>
    </row>
    <row r="550" spans="1:13" s="2" customFormat="1" ht="12.75" x14ac:dyDescent="0.2">
      <c r="A550" s="4" t="s">
        <v>43</v>
      </c>
      <c r="B550" s="2">
        <v>1255</v>
      </c>
      <c r="C550" s="2">
        <v>993</v>
      </c>
      <c r="D550" s="2">
        <v>194</v>
      </c>
      <c r="E550" s="2">
        <v>90</v>
      </c>
      <c r="F550" s="2">
        <v>92</v>
      </c>
      <c r="G550" s="2">
        <v>289</v>
      </c>
      <c r="H550" s="2">
        <v>31</v>
      </c>
      <c r="I550" s="2">
        <v>1</v>
      </c>
      <c r="J550" s="2">
        <v>15</v>
      </c>
      <c r="K550" s="2">
        <v>30</v>
      </c>
      <c r="L550" s="2">
        <v>60</v>
      </c>
      <c r="M550" s="4">
        <f>SUM(B550:L550)</f>
        <v>3050</v>
      </c>
    </row>
    <row r="551" spans="1:13" customFormat="1" ht="13.5" thickBot="1" x14ac:dyDescent="0.25">
      <c r="A551" s="1" t="s">
        <v>104</v>
      </c>
      <c r="B551" s="5">
        <v>24672</v>
      </c>
      <c r="C551" s="5">
        <v>12694</v>
      </c>
      <c r="D551" s="5">
        <v>3124</v>
      </c>
      <c r="E551" s="5">
        <v>1161</v>
      </c>
      <c r="F551" s="5">
        <v>1154</v>
      </c>
      <c r="G551" s="5">
        <v>4565</v>
      </c>
      <c r="H551" s="5">
        <v>596</v>
      </c>
      <c r="I551" s="5">
        <v>44</v>
      </c>
      <c r="J551" s="5">
        <v>195</v>
      </c>
      <c r="K551" s="5">
        <v>702</v>
      </c>
      <c r="L551" s="5">
        <v>1041</v>
      </c>
      <c r="M551" s="6">
        <f>SUM(B551:L551)</f>
        <v>49948</v>
      </c>
    </row>
    <row r="552" spans="1:13" s="2" customFormat="1" ht="12.75" x14ac:dyDescent="0.2">
      <c r="A552" s="15" t="s">
        <v>2</v>
      </c>
      <c r="B552" s="4">
        <f>SUM(B549:B551)</f>
        <v>32071</v>
      </c>
      <c r="C552" s="4">
        <f t="shared" ref="C552:M552" si="26">SUM(C549:C551)</f>
        <v>21270</v>
      </c>
      <c r="D552" s="4">
        <f t="shared" si="26"/>
        <v>5022</v>
      </c>
      <c r="E552" s="4">
        <f t="shared" si="26"/>
        <v>1612</v>
      </c>
      <c r="F552" s="4">
        <f t="shared" si="26"/>
        <v>1671</v>
      </c>
      <c r="G552" s="4">
        <f t="shared" si="26"/>
        <v>6241</v>
      </c>
      <c r="H552" s="4">
        <f t="shared" si="26"/>
        <v>832</v>
      </c>
      <c r="I552" s="4">
        <f t="shared" si="26"/>
        <v>74</v>
      </c>
      <c r="J552" s="4">
        <f t="shared" si="26"/>
        <v>318</v>
      </c>
      <c r="K552" s="4">
        <f t="shared" si="26"/>
        <v>1101</v>
      </c>
      <c r="L552" s="4">
        <f t="shared" si="26"/>
        <v>1557</v>
      </c>
      <c r="M552" s="4">
        <f t="shared" si="26"/>
        <v>71769</v>
      </c>
    </row>
    <row r="553" spans="1:13" s="2" customFormat="1" ht="12.75" x14ac:dyDescent="0.2">
      <c r="A553" s="4"/>
    </row>
    <row r="554" spans="1:13" s="2" customFormat="1" ht="12.75" x14ac:dyDescent="0.2">
      <c r="A554" s="3" t="s">
        <v>3</v>
      </c>
      <c r="B554" s="3">
        <f>+B552+E552+F552+H552</f>
        <v>36186</v>
      </c>
      <c r="C554" s="3">
        <f>+C552+D552+K552</f>
        <v>27393</v>
      </c>
      <c r="G554" s="3">
        <f>+G552</f>
        <v>6241</v>
      </c>
      <c r="I554" s="3">
        <f>+I552</f>
        <v>74</v>
      </c>
      <c r="J554" s="3">
        <f>+J552</f>
        <v>318</v>
      </c>
    </row>
    <row r="555" spans="1:13" s="2" customFormat="1" ht="12.75" x14ac:dyDescent="0.2"/>
    <row r="556" spans="1:13" s="2" customFormat="1" ht="12.75" x14ac:dyDescent="0.2">
      <c r="A556" s="4" t="s">
        <v>113</v>
      </c>
      <c r="B556" s="4"/>
      <c r="C556" s="4"/>
      <c r="D556" s="4"/>
      <c r="E556" s="4"/>
      <c r="F556" s="4"/>
      <c r="G556" s="4"/>
    </row>
    <row r="557" spans="1:13" s="2" customFormat="1" ht="12.75" x14ac:dyDescent="0.2">
      <c r="B557" s="4"/>
      <c r="C557" s="4"/>
      <c r="D557" s="4"/>
      <c r="E557" s="4"/>
      <c r="F557" s="4"/>
      <c r="G557" s="4"/>
    </row>
    <row r="558" spans="1:13" s="2" customFormat="1" ht="12.75" x14ac:dyDescent="0.2">
      <c r="A558" s="4"/>
      <c r="B558" s="11" t="s">
        <v>145</v>
      </c>
      <c r="C558" s="11" t="s">
        <v>146</v>
      </c>
      <c r="D558" s="11" t="s">
        <v>146</v>
      </c>
      <c r="E558" s="11" t="s">
        <v>145</v>
      </c>
      <c r="F558" s="11" t="s">
        <v>145</v>
      </c>
      <c r="G558" s="11" t="s">
        <v>148</v>
      </c>
      <c r="H558" s="11" t="s">
        <v>145</v>
      </c>
      <c r="I558" s="11" t="s">
        <v>123</v>
      </c>
      <c r="J558" s="11" t="s">
        <v>136</v>
      </c>
      <c r="K558" s="11" t="s">
        <v>146</v>
      </c>
      <c r="L558" s="11"/>
      <c r="M558" s="12"/>
    </row>
    <row r="559" spans="1:13" s="2" customFormat="1" ht="12.75" x14ac:dyDescent="0.2">
      <c r="A559" s="4" t="s">
        <v>0</v>
      </c>
      <c r="B559" s="13" t="s">
        <v>133</v>
      </c>
      <c r="C559" s="13" t="s">
        <v>147</v>
      </c>
      <c r="D559" s="13" t="s">
        <v>147</v>
      </c>
      <c r="E559" s="13" t="s">
        <v>133</v>
      </c>
      <c r="F559" s="13" t="s">
        <v>133</v>
      </c>
      <c r="G559" s="13" t="s">
        <v>48</v>
      </c>
      <c r="H559" s="13" t="s">
        <v>133</v>
      </c>
      <c r="I559" s="13" t="s">
        <v>149</v>
      </c>
      <c r="J559" s="13" t="s">
        <v>150</v>
      </c>
      <c r="K559" s="13" t="s">
        <v>147</v>
      </c>
      <c r="L559" s="13" t="s">
        <v>1</v>
      </c>
      <c r="M559" s="14" t="s">
        <v>2</v>
      </c>
    </row>
    <row r="560" spans="1:13" s="2" customFormat="1" ht="12.75" x14ac:dyDescent="0.2">
      <c r="A560" s="4"/>
      <c r="B560" s="7" t="s">
        <v>132</v>
      </c>
      <c r="C560" s="7" t="s">
        <v>127</v>
      </c>
      <c r="D560" s="7" t="s">
        <v>129</v>
      </c>
      <c r="E560" s="7" t="s">
        <v>130</v>
      </c>
      <c r="F560" s="7" t="s">
        <v>128</v>
      </c>
      <c r="G560" s="7" t="s">
        <v>140</v>
      </c>
      <c r="H560" s="7" t="s">
        <v>137</v>
      </c>
      <c r="I560" s="7" t="s">
        <v>138</v>
      </c>
      <c r="J560" s="7" t="s">
        <v>131</v>
      </c>
      <c r="K560" s="7" t="s">
        <v>139</v>
      </c>
      <c r="L560" s="13"/>
      <c r="M560" s="7"/>
    </row>
    <row r="561" spans="1:13" s="2" customFormat="1" ht="12.75" x14ac:dyDescent="0.2">
      <c r="A561" s="4" t="s">
        <v>20</v>
      </c>
      <c r="B561" s="2">
        <v>2952</v>
      </c>
      <c r="C561" s="2">
        <v>4406</v>
      </c>
      <c r="D561" s="2">
        <v>620</v>
      </c>
      <c r="E561" s="2">
        <v>153</v>
      </c>
      <c r="F561" s="2">
        <v>160</v>
      </c>
      <c r="G561" s="2">
        <v>496</v>
      </c>
      <c r="H561" s="2">
        <v>65</v>
      </c>
      <c r="I561" s="2">
        <v>21</v>
      </c>
      <c r="J561" s="2">
        <v>66</v>
      </c>
      <c r="K561" s="2">
        <v>237</v>
      </c>
      <c r="L561" s="2">
        <v>152</v>
      </c>
      <c r="M561" s="4">
        <f t="shared" ref="M561:M566" si="27">SUM(B561:L561)</f>
        <v>9328</v>
      </c>
    </row>
    <row r="562" spans="1:13" s="2" customFormat="1" ht="12.75" x14ac:dyDescent="0.2">
      <c r="A562" s="4" t="s">
        <v>22</v>
      </c>
      <c r="B562" s="2">
        <v>6364</v>
      </c>
      <c r="C562" s="2">
        <v>13166</v>
      </c>
      <c r="D562" s="2">
        <v>2860</v>
      </c>
      <c r="E562" s="2">
        <v>299</v>
      </c>
      <c r="F562" s="2">
        <v>320</v>
      </c>
      <c r="G562" s="2">
        <v>853</v>
      </c>
      <c r="H562" s="2">
        <v>147</v>
      </c>
      <c r="I562" s="2">
        <v>41</v>
      </c>
      <c r="J562" s="2">
        <v>188</v>
      </c>
      <c r="K562" s="2">
        <v>664</v>
      </c>
      <c r="L562" s="2">
        <v>684</v>
      </c>
      <c r="M562" s="4">
        <f t="shared" si="27"/>
        <v>25586</v>
      </c>
    </row>
    <row r="563" spans="1:13" s="2" customFormat="1" ht="12.75" x14ac:dyDescent="0.2">
      <c r="A563" s="4" t="s">
        <v>45</v>
      </c>
      <c r="B563" s="2">
        <v>3656</v>
      </c>
      <c r="C563" s="2">
        <v>3805</v>
      </c>
      <c r="D563" s="2">
        <v>829</v>
      </c>
      <c r="E563" s="2">
        <v>186</v>
      </c>
      <c r="F563" s="2">
        <v>166</v>
      </c>
      <c r="G563" s="2">
        <v>624</v>
      </c>
      <c r="H563" s="2">
        <v>59</v>
      </c>
      <c r="I563" s="2">
        <v>17</v>
      </c>
      <c r="J563" s="2">
        <v>36</v>
      </c>
      <c r="K563" s="2">
        <v>199</v>
      </c>
      <c r="L563" s="2">
        <v>343</v>
      </c>
      <c r="M563" s="4">
        <f t="shared" si="27"/>
        <v>9920</v>
      </c>
    </row>
    <row r="564" spans="1:13" s="2" customFormat="1" ht="12.75" x14ac:dyDescent="0.2">
      <c r="A564" s="4" t="s">
        <v>49</v>
      </c>
      <c r="B564" s="2">
        <v>4868</v>
      </c>
      <c r="C564" s="2">
        <v>6364</v>
      </c>
      <c r="D564" s="2">
        <v>1541</v>
      </c>
      <c r="E564" s="2">
        <v>224</v>
      </c>
      <c r="F564" s="2">
        <v>322</v>
      </c>
      <c r="G564" s="2">
        <v>501</v>
      </c>
      <c r="H564" s="2">
        <v>118</v>
      </c>
      <c r="I564" s="2">
        <v>14</v>
      </c>
      <c r="J564" s="2">
        <v>77</v>
      </c>
      <c r="K564" s="2">
        <v>294</v>
      </c>
      <c r="L564" s="2">
        <v>239</v>
      </c>
      <c r="M564" s="4">
        <f t="shared" si="27"/>
        <v>14562</v>
      </c>
    </row>
    <row r="565" spans="1:13" customFormat="1" ht="12.75" x14ac:dyDescent="0.2">
      <c r="A565" s="1" t="s">
        <v>46</v>
      </c>
      <c r="B565" s="2">
        <v>6634</v>
      </c>
      <c r="C565" s="2">
        <v>9630</v>
      </c>
      <c r="D565" s="2">
        <v>1815</v>
      </c>
      <c r="E565" s="2">
        <v>339</v>
      </c>
      <c r="F565" s="2">
        <v>370</v>
      </c>
      <c r="G565" s="2">
        <v>874</v>
      </c>
      <c r="H565" s="2">
        <v>134</v>
      </c>
      <c r="I565" s="2">
        <v>29</v>
      </c>
      <c r="J565" s="2">
        <v>114</v>
      </c>
      <c r="K565" s="2">
        <v>551</v>
      </c>
      <c r="L565" s="2">
        <v>456</v>
      </c>
      <c r="M565" s="4">
        <f t="shared" ref="M565" si="28">SUM(B565:L565)</f>
        <v>20946</v>
      </c>
    </row>
    <row r="566" spans="1:13" s="2" customFormat="1" ht="13.5" thickBot="1" x14ac:dyDescent="0.25">
      <c r="A566" s="4" t="s">
        <v>42</v>
      </c>
      <c r="B566" s="5">
        <v>1621</v>
      </c>
      <c r="C566" s="5">
        <v>1007</v>
      </c>
      <c r="D566" s="5">
        <v>148</v>
      </c>
      <c r="E566" s="5">
        <v>141</v>
      </c>
      <c r="F566" s="5">
        <v>64</v>
      </c>
      <c r="G566" s="5">
        <v>321</v>
      </c>
      <c r="H566" s="5">
        <v>50</v>
      </c>
      <c r="I566" s="5">
        <v>7</v>
      </c>
      <c r="J566" s="5">
        <v>22</v>
      </c>
      <c r="K566" s="5">
        <v>53</v>
      </c>
      <c r="L566" s="5">
        <v>69</v>
      </c>
      <c r="M566" s="6">
        <f t="shared" si="27"/>
        <v>3503</v>
      </c>
    </row>
    <row r="567" spans="1:13" s="2" customFormat="1" ht="12.75" x14ac:dyDescent="0.2">
      <c r="A567" s="15" t="s">
        <v>2</v>
      </c>
      <c r="B567" s="4">
        <f>SUM(B561:B566)</f>
        <v>26095</v>
      </c>
      <c r="C567" s="4">
        <f t="shared" ref="C567:M567" si="29">SUM(C561:C566)</f>
        <v>38378</v>
      </c>
      <c r="D567" s="4">
        <f t="shared" si="29"/>
        <v>7813</v>
      </c>
      <c r="E567" s="4">
        <f t="shared" si="29"/>
        <v>1342</v>
      </c>
      <c r="F567" s="4">
        <f t="shared" si="29"/>
        <v>1402</v>
      </c>
      <c r="G567" s="4">
        <f t="shared" si="29"/>
        <v>3669</v>
      </c>
      <c r="H567" s="4">
        <f t="shared" si="29"/>
        <v>573</v>
      </c>
      <c r="I567" s="4">
        <f t="shared" si="29"/>
        <v>129</v>
      </c>
      <c r="J567" s="4">
        <f t="shared" si="29"/>
        <v>503</v>
      </c>
      <c r="K567" s="4">
        <f t="shared" si="29"/>
        <v>1998</v>
      </c>
      <c r="L567" s="4">
        <f t="shared" si="29"/>
        <v>1943</v>
      </c>
      <c r="M567" s="4">
        <f t="shared" si="29"/>
        <v>83845</v>
      </c>
    </row>
    <row r="568" spans="1:13" s="2" customFormat="1" ht="12.75" x14ac:dyDescent="0.2">
      <c r="A568" s="4"/>
    </row>
    <row r="569" spans="1:13" s="2" customFormat="1" ht="12.75" x14ac:dyDescent="0.2">
      <c r="A569" s="3" t="s">
        <v>3</v>
      </c>
      <c r="B569" s="3">
        <f>+B567+E567+F567+H567</f>
        <v>29412</v>
      </c>
      <c r="C569" s="3">
        <f>+C567+D567+K567</f>
        <v>48189</v>
      </c>
      <c r="G569" s="3">
        <f>+G567</f>
        <v>3669</v>
      </c>
      <c r="I569" s="3">
        <f>+I567</f>
        <v>129</v>
      </c>
      <c r="J569" s="3">
        <f>+J567</f>
        <v>503</v>
      </c>
    </row>
    <row r="570" spans="1:13" s="2" customFormat="1" ht="12.75" x14ac:dyDescent="0.2"/>
    <row r="571" spans="1:13" s="2" customFormat="1" ht="12.75" x14ac:dyDescent="0.2">
      <c r="A571" s="4" t="s">
        <v>114</v>
      </c>
      <c r="B571" s="4"/>
      <c r="C571" s="4"/>
      <c r="D571" s="4"/>
      <c r="E571" s="4"/>
      <c r="F571" s="4"/>
    </row>
    <row r="572" spans="1:13" s="2" customFormat="1" ht="12.75" x14ac:dyDescent="0.2">
      <c r="B572" s="4"/>
      <c r="C572" s="4"/>
      <c r="D572" s="4"/>
      <c r="E572" s="4"/>
      <c r="F572" s="4"/>
    </row>
    <row r="573" spans="1:13" s="2" customFormat="1" ht="12.75" x14ac:dyDescent="0.2">
      <c r="A573" s="4"/>
      <c r="B573" s="11" t="s">
        <v>145</v>
      </c>
      <c r="C573" s="11" t="s">
        <v>146</v>
      </c>
      <c r="D573" s="11" t="s">
        <v>146</v>
      </c>
      <c r="E573" s="11" t="s">
        <v>145</v>
      </c>
      <c r="F573" s="11" t="s">
        <v>145</v>
      </c>
      <c r="G573" s="11" t="s">
        <v>148</v>
      </c>
      <c r="H573" s="11" t="s">
        <v>145</v>
      </c>
      <c r="I573" s="11" t="s">
        <v>123</v>
      </c>
      <c r="J573" s="11" t="s">
        <v>136</v>
      </c>
      <c r="K573" s="11" t="s">
        <v>146</v>
      </c>
      <c r="L573" s="11"/>
      <c r="M573" s="12"/>
    </row>
    <row r="574" spans="1:13" s="2" customFormat="1" ht="12.75" x14ac:dyDescent="0.2">
      <c r="A574" s="4" t="s">
        <v>0</v>
      </c>
      <c r="B574" s="13" t="s">
        <v>133</v>
      </c>
      <c r="C574" s="13" t="s">
        <v>147</v>
      </c>
      <c r="D574" s="13" t="s">
        <v>147</v>
      </c>
      <c r="E574" s="13" t="s">
        <v>133</v>
      </c>
      <c r="F574" s="13" t="s">
        <v>133</v>
      </c>
      <c r="G574" s="13" t="s">
        <v>48</v>
      </c>
      <c r="H574" s="13" t="s">
        <v>133</v>
      </c>
      <c r="I574" s="13" t="s">
        <v>149</v>
      </c>
      <c r="J574" s="13" t="s">
        <v>150</v>
      </c>
      <c r="K574" s="13" t="s">
        <v>147</v>
      </c>
      <c r="L574" s="13" t="s">
        <v>1</v>
      </c>
      <c r="M574" s="14" t="s">
        <v>2</v>
      </c>
    </row>
    <row r="575" spans="1:13" s="2" customFormat="1" ht="12.75" x14ac:dyDescent="0.2">
      <c r="A575" s="4"/>
      <c r="B575" s="7" t="s">
        <v>132</v>
      </c>
      <c r="C575" s="7" t="s">
        <v>127</v>
      </c>
      <c r="D575" s="7" t="s">
        <v>129</v>
      </c>
      <c r="E575" s="7" t="s">
        <v>130</v>
      </c>
      <c r="F575" s="7" t="s">
        <v>128</v>
      </c>
      <c r="G575" s="7" t="s">
        <v>140</v>
      </c>
      <c r="H575" s="7" t="s">
        <v>137</v>
      </c>
      <c r="I575" s="7" t="s">
        <v>138</v>
      </c>
      <c r="J575" s="7" t="s">
        <v>131</v>
      </c>
      <c r="K575" s="7" t="s">
        <v>139</v>
      </c>
      <c r="L575" s="13"/>
      <c r="M575" s="7"/>
    </row>
    <row r="576" spans="1:13" s="2" customFormat="1" ht="12.75" x14ac:dyDescent="0.2">
      <c r="A576" s="4" t="s">
        <v>49</v>
      </c>
      <c r="B576" s="2">
        <v>35408</v>
      </c>
      <c r="C576" s="2">
        <v>28695</v>
      </c>
      <c r="D576" s="2">
        <v>6207</v>
      </c>
      <c r="E576" s="2">
        <v>1864</v>
      </c>
      <c r="F576" s="2">
        <v>1954</v>
      </c>
      <c r="G576" s="2">
        <v>3979</v>
      </c>
      <c r="H576" s="2">
        <v>949</v>
      </c>
      <c r="I576" s="2">
        <v>90</v>
      </c>
      <c r="J576" s="2">
        <v>503</v>
      </c>
      <c r="K576" s="2">
        <v>1539</v>
      </c>
      <c r="L576" s="2">
        <v>1903</v>
      </c>
      <c r="M576" s="4">
        <f>SUM(B576:L576)</f>
        <v>83091</v>
      </c>
    </row>
    <row r="577" spans="1:13" customFormat="1" ht="13.5" thickBot="1" x14ac:dyDescent="0.25">
      <c r="A577" s="1" t="s">
        <v>46</v>
      </c>
      <c r="B577" s="5">
        <v>3325</v>
      </c>
      <c r="C577" s="5">
        <v>5869</v>
      </c>
      <c r="D577" s="5">
        <v>1143</v>
      </c>
      <c r="E577" s="5">
        <v>175</v>
      </c>
      <c r="F577" s="5">
        <v>191</v>
      </c>
      <c r="G577" s="5">
        <v>430</v>
      </c>
      <c r="H577" s="5">
        <v>79</v>
      </c>
      <c r="I577" s="5">
        <v>9</v>
      </c>
      <c r="J577" s="5">
        <v>53</v>
      </c>
      <c r="K577" s="5">
        <v>328</v>
      </c>
      <c r="L577" s="5">
        <v>296</v>
      </c>
      <c r="M577" s="6">
        <f>SUM(B577:L577)</f>
        <v>11898</v>
      </c>
    </row>
    <row r="578" spans="1:13" s="2" customFormat="1" ht="12.75" x14ac:dyDescent="0.2">
      <c r="A578" s="15" t="s">
        <v>2</v>
      </c>
      <c r="B578" s="4">
        <f t="shared" ref="B578:M578" si="30">SUM(B576:B577)</f>
        <v>38733</v>
      </c>
      <c r="C578" s="4">
        <f t="shared" si="30"/>
        <v>34564</v>
      </c>
      <c r="D578" s="4">
        <f t="shared" si="30"/>
        <v>7350</v>
      </c>
      <c r="E578" s="4">
        <f t="shared" si="30"/>
        <v>2039</v>
      </c>
      <c r="F578" s="4">
        <f t="shared" si="30"/>
        <v>2145</v>
      </c>
      <c r="G578" s="4">
        <f t="shared" si="30"/>
        <v>4409</v>
      </c>
      <c r="H578" s="4">
        <f t="shared" si="30"/>
        <v>1028</v>
      </c>
      <c r="I578" s="4">
        <f t="shared" si="30"/>
        <v>99</v>
      </c>
      <c r="J578" s="4">
        <f t="shared" si="30"/>
        <v>556</v>
      </c>
      <c r="K578" s="4">
        <f t="shared" si="30"/>
        <v>1867</v>
      </c>
      <c r="L578" s="4">
        <f t="shared" si="30"/>
        <v>2199</v>
      </c>
      <c r="M578" s="4">
        <f t="shared" si="30"/>
        <v>94989</v>
      </c>
    </row>
    <row r="579" spans="1:13" s="2" customFormat="1" ht="12.75" x14ac:dyDescent="0.2">
      <c r="A579" s="4"/>
    </row>
    <row r="580" spans="1:13" s="2" customFormat="1" ht="12.75" x14ac:dyDescent="0.2">
      <c r="A580" s="3" t="s">
        <v>3</v>
      </c>
      <c r="B580" s="3">
        <f>+B578+E578+F578+H578</f>
        <v>43945</v>
      </c>
      <c r="C580" s="3">
        <f>+C578+D578+K578</f>
        <v>43781</v>
      </c>
      <c r="G580" s="3">
        <f>+G578</f>
        <v>4409</v>
      </c>
      <c r="I580" s="3">
        <f>+I578</f>
        <v>99</v>
      </c>
      <c r="J580" s="3">
        <f>+J578</f>
        <v>556</v>
      </c>
    </row>
    <row r="581" spans="1:13" s="2" customFormat="1" ht="12.75" x14ac:dyDescent="0.2"/>
    <row r="582" spans="1:13" s="2" customFormat="1" ht="12.75" x14ac:dyDescent="0.2">
      <c r="A582" s="4" t="s">
        <v>115</v>
      </c>
      <c r="B582" s="4"/>
      <c r="C582" s="4"/>
      <c r="D582" s="4"/>
      <c r="E582" s="4"/>
      <c r="F582" s="4"/>
    </row>
    <row r="583" spans="1:13" s="2" customFormat="1" ht="12.75" x14ac:dyDescent="0.2">
      <c r="B583" s="4"/>
      <c r="C583" s="4"/>
      <c r="D583" s="4"/>
      <c r="E583" s="4"/>
      <c r="F583" s="4"/>
    </row>
    <row r="584" spans="1:13" s="2" customFormat="1" ht="12.75" x14ac:dyDescent="0.2">
      <c r="A584" s="4"/>
      <c r="B584" s="11" t="s">
        <v>145</v>
      </c>
      <c r="C584" s="11" t="s">
        <v>146</v>
      </c>
      <c r="D584" s="11" t="s">
        <v>146</v>
      </c>
      <c r="E584" s="11" t="s">
        <v>145</v>
      </c>
      <c r="F584" s="11" t="s">
        <v>145</v>
      </c>
      <c r="G584" s="11" t="s">
        <v>148</v>
      </c>
      <c r="H584" s="11" t="s">
        <v>145</v>
      </c>
      <c r="I584" s="11" t="s">
        <v>123</v>
      </c>
      <c r="J584" s="11" t="s">
        <v>136</v>
      </c>
      <c r="K584" s="11" t="s">
        <v>146</v>
      </c>
      <c r="L584" s="11"/>
      <c r="M584" s="12"/>
    </row>
    <row r="585" spans="1:13" s="2" customFormat="1" ht="12.75" x14ac:dyDescent="0.2">
      <c r="A585" s="4" t="s">
        <v>0</v>
      </c>
      <c r="B585" s="13" t="s">
        <v>133</v>
      </c>
      <c r="C585" s="13" t="s">
        <v>147</v>
      </c>
      <c r="D585" s="13" t="s">
        <v>147</v>
      </c>
      <c r="E585" s="13" t="s">
        <v>133</v>
      </c>
      <c r="F585" s="13" t="s">
        <v>133</v>
      </c>
      <c r="G585" s="13" t="s">
        <v>48</v>
      </c>
      <c r="H585" s="13" t="s">
        <v>133</v>
      </c>
      <c r="I585" s="13" t="s">
        <v>149</v>
      </c>
      <c r="J585" s="13" t="s">
        <v>150</v>
      </c>
      <c r="K585" s="13" t="s">
        <v>147</v>
      </c>
      <c r="L585" s="13" t="s">
        <v>1</v>
      </c>
      <c r="M585" s="14" t="s">
        <v>2</v>
      </c>
    </row>
    <row r="586" spans="1:13" s="2" customFormat="1" ht="12.75" x14ac:dyDescent="0.2">
      <c r="A586" s="4"/>
      <c r="B586" s="7" t="s">
        <v>132</v>
      </c>
      <c r="C586" s="7" t="s">
        <v>127</v>
      </c>
      <c r="D586" s="7" t="s">
        <v>129</v>
      </c>
      <c r="E586" s="7" t="s">
        <v>130</v>
      </c>
      <c r="F586" s="7" t="s">
        <v>128</v>
      </c>
      <c r="G586" s="7" t="s">
        <v>140</v>
      </c>
      <c r="H586" s="7" t="s">
        <v>137</v>
      </c>
      <c r="I586" s="7" t="s">
        <v>138</v>
      </c>
      <c r="J586" s="7" t="s">
        <v>131</v>
      </c>
      <c r="K586" s="7" t="s">
        <v>139</v>
      </c>
      <c r="L586" s="13"/>
      <c r="M586" s="7"/>
    </row>
    <row r="587" spans="1:13" s="2" customFormat="1" ht="12.75" x14ac:dyDescent="0.2">
      <c r="A587" s="4" t="s">
        <v>49</v>
      </c>
      <c r="B587" s="2">
        <v>28513</v>
      </c>
      <c r="C587" s="2">
        <v>24752</v>
      </c>
      <c r="D587" s="2">
        <v>6278</v>
      </c>
      <c r="E587" s="2">
        <v>1553</v>
      </c>
      <c r="F587" s="2">
        <v>1340</v>
      </c>
      <c r="G587" s="2">
        <v>2563</v>
      </c>
      <c r="H587" s="2">
        <v>660</v>
      </c>
      <c r="I587" s="2">
        <v>74</v>
      </c>
      <c r="J587" s="2">
        <v>394</v>
      </c>
      <c r="K587" s="2">
        <v>1390</v>
      </c>
      <c r="L587" s="2">
        <v>1377</v>
      </c>
      <c r="M587" s="4">
        <f>SUM(B587:L587)</f>
        <v>68894</v>
      </c>
    </row>
    <row r="588" spans="1:13" s="2" customFormat="1" ht="12.75" x14ac:dyDescent="0.2">
      <c r="A588" s="4"/>
    </row>
    <row r="589" spans="1:13" s="2" customFormat="1" ht="12.75" x14ac:dyDescent="0.2">
      <c r="A589" s="3" t="s">
        <v>3</v>
      </c>
      <c r="B589" s="3">
        <f>+B587+E587+F587+H587</f>
        <v>32066</v>
      </c>
      <c r="C589" s="3">
        <f>+C587+D587+K587</f>
        <v>32420</v>
      </c>
      <c r="G589" s="3">
        <f>+G587</f>
        <v>2563</v>
      </c>
      <c r="I589" s="3">
        <f>+I587</f>
        <v>74</v>
      </c>
      <c r="J589" s="3">
        <f>+J587</f>
        <v>394</v>
      </c>
    </row>
    <row r="590" spans="1:13" s="2" customFormat="1" ht="12.75" x14ac:dyDescent="0.2"/>
    <row r="591" spans="1:13" s="2" customFormat="1" ht="12.75" x14ac:dyDescent="0.2">
      <c r="A591" s="4" t="s">
        <v>116</v>
      </c>
      <c r="B591" s="4"/>
      <c r="C591" s="4"/>
      <c r="D591" s="4"/>
      <c r="E591" s="4"/>
    </row>
    <row r="592" spans="1:13" s="2" customFormat="1" ht="12.75" x14ac:dyDescent="0.2">
      <c r="B592" s="4"/>
      <c r="C592" s="4"/>
      <c r="D592" s="4"/>
      <c r="E592" s="4"/>
    </row>
    <row r="593" spans="1:13" s="2" customFormat="1" ht="12.75" x14ac:dyDescent="0.2">
      <c r="A593" s="4"/>
      <c r="B593" s="11" t="s">
        <v>145</v>
      </c>
      <c r="C593" s="11" t="s">
        <v>146</v>
      </c>
      <c r="D593" s="11" t="s">
        <v>146</v>
      </c>
      <c r="E593" s="11" t="s">
        <v>145</v>
      </c>
      <c r="F593" s="11" t="s">
        <v>145</v>
      </c>
      <c r="G593" s="11" t="s">
        <v>148</v>
      </c>
      <c r="H593" s="11" t="s">
        <v>145</v>
      </c>
      <c r="I593" s="11" t="s">
        <v>123</v>
      </c>
      <c r="J593" s="11" t="s">
        <v>136</v>
      </c>
      <c r="K593" s="11" t="s">
        <v>146</v>
      </c>
      <c r="L593" s="11"/>
      <c r="M593" s="12"/>
    </row>
    <row r="594" spans="1:13" s="2" customFormat="1" ht="12.75" x14ac:dyDescent="0.2">
      <c r="A594" s="4" t="s">
        <v>0</v>
      </c>
      <c r="B594" s="13" t="s">
        <v>133</v>
      </c>
      <c r="C594" s="13" t="s">
        <v>147</v>
      </c>
      <c r="D594" s="13" t="s">
        <v>147</v>
      </c>
      <c r="E594" s="13" t="s">
        <v>133</v>
      </c>
      <c r="F594" s="13" t="s">
        <v>133</v>
      </c>
      <c r="G594" s="13" t="s">
        <v>48</v>
      </c>
      <c r="H594" s="13" t="s">
        <v>133</v>
      </c>
      <c r="I594" s="13" t="s">
        <v>149</v>
      </c>
      <c r="J594" s="13" t="s">
        <v>150</v>
      </c>
      <c r="K594" s="13" t="s">
        <v>147</v>
      </c>
      <c r="L594" s="13" t="s">
        <v>1</v>
      </c>
      <c r="M594" s="14" t="s">
        <v>2</v>
      </c>
    </row>
    <row r="595" spans="1:13" s="2" customFormat="1" ht="12.75" x14ac:dyDescent="0.2">
      <c r="A595" s="4"/>
      <c r="B595" s="7" t="s">
        <v>132</v>
      </c>
      <c r="C595" s="7" t="s">
        <v>127</v>
      </c>
      <c r="D595" s="7" t="s">
        <v>129</v>
      </c>
      <c r="E595" s="7" t="s">
        <v>130</v>
      </c>
      <c r="F595" s="7" t="s">
        <v>128</v>
      </c>
      <c r="G595" s="7" t="s">
        <v>140</v>
      </c>
      <c r="H595" s="7" t="s">
        <v>137</v>
      </c>
      <c r="I595" s="7" t="s">
        <v>138</v>
      </c>
      <c r="J595" s="7" t="s">
        <v>131</v>
      </c>
      <c r="K595" s="7" t="s">
        <v>139</v>
      </c>
      <c r="L595" s="13"/>
      <c r="M595" s="7"/>
    </row>
    <row r="596" spans="1:13" s="2" customFormat="1" ht="12.75" x14ac:dyDescent="0.2">
      <c r="A596" s="4" t="s">
        <v>24</v>
      </c>
      <c r="B596" s="2">
        <v>2726</v>
      </c>
      <c r="C596" s="2">
        <v>7099</v>
      </c>
      <c r="D596" s="2">
        <v>993</v>
      </c>
      <c r="E596" s="2">
        <v>100</v>
      </c>
      <c r="F596" s="2">
        <v>160</v>
      </c>
      <c r="G596" s="2">
        <v>370</v>
      </c>
      <c r="H596" s="2">
        <v>50</v>
      </c>
      <c r="I596" s="2">
        <v>13</v>
      </c>
      <c r="J596" s="2">
        <v>69</v>
      </c>
      <c r="K596" s="2">
        <v>301</v>
      </c>
      <c r="L596" s="2">
        <v>413</v>
      </c>
      <c r="M596" s="4">
        <f>SUM(B596:L596)</f>
        <v>12294</v>
      </c>
    </row>
    <row r="597" spans="1:13" s="2" customFormat="1" ht="12.75" x14ac:dyDescent="0.2">
      <c r="A597" s="4" t="s">
        <v>25</v>
      </c>
      <c r="B597" s="2">
        <v>5682</v>
      </c>
      <c r="C597" s="2">
        <v>9583</v>
      </c>
      <c r="D597" s="2">
        <v>1912</v>
      </c>
      <c r="E597" s="2">
        <v>218</v>
      </c>
      <c r="F597" s="2">
        <v>443</v>
      </c>
      <c r="G597" s="2">
        <v>523</v>
      </c>
      <c r="H597" s="2">
        <v>82</v>
      </c>
      <c r="I597" s="2">
        <v>46</v>
      </c>
      <c r="J597" s="2">
        <v>140</v>
      </c>
      <c r="K597" s="2">
        <v>390</v>
      </c>
      <c r="L597" s="2">
        <v>1117</v>
      </c>
      <c r="M597" s="4">
        <f>SUM(B597:L597)</f>
        <v>20136</v>
      </c>
    </row>
    <row r="598" spans="1:13" s="2" customFormat="1" ht="12.75" x14ac:dyDescent="0.2">
      <c r="A598" s="4" t="s">
        <v>26</v>
      </c>
      <c r="B598" s="2">
        <v>11283</v>
      </c>
      <c r="C598" s="2">
        <v>15964</v>
      </c>
      <c r="D598" s="2">
        <v>3139</v>
      </c>
      <c r="E598" s="2">
        <v>584</v>
      </c>
      <c r="F598" s="2">
        <v>1090</v>
      </c>
      <c r="G598" s="2">
        <v>1086</v>
      </c>
      <c r="H598" s="2">
        <v>206</v>
      </c>
      <c r="I598" s="2">
        <v>51</v>
      </c>
      <c r="J598" s="2">
        <v>167</v>
      </c>
      <c r="K598" s="2">
        <v>668</v>
      </c>
      <c r="L598" s="2">
        <v>931</v>
      </c>
      <c r="M598" s="4">
        <v>35169</v>
      </c>
    </row>
    <row r="599" spans="1:13" s="2" customFormat="1" ht="13.5" thickBot="1" x14ac:dyDescent="0.25">
      <c r="A599" s="4" t="s">
        <v>117</v>
      </c>
      <c r="B599" s="5">
        <v>1848</v>
      </c>
      <c r="C599" s="5">
        <v>4988</v>
      </c>
      <c r="D599" s="5">
        <v>867</v>
      </c>
      <c r="E599" s="5">
        <v>88</v>
      </c>
      <c r="F599" s="5">
        <v>88</v>
      </c>
      <c r="G599" s="5">
        <v>293</v>
      </c>
      <c r="H599" s="5">
        <v>39</v>
      </c>
      <c r="I599" s="5">
        <v>11</v>
      </c>
      <c r="J599" s="5">
        <v>49</v>
      </c>
      <c r="K599" s="5">
        <v>202</v>
      </c>
      <c r="L599" s="5">
        <v>180</v>
      </c>
      <c r="M599" s="6">
        <f>SUM(B599:L599)</f>
        <v>8653</v>
      </c>
    </row>
    <row r="600" spans="1:13" s="2" customFormat="1" ht="12.75" x14ac:dyDescent="0.2">
      <c r="A600" s="15" t="s">
        <v>2</v>
      </c>
      <c r="B600" s="4">
        <f t="shared" ref="B600:M600" si="31">SUM(B596:B599)</f>
        <v>21539</v>
      </c>
      <c r="C600" s="4">
        <f t="shared" si="31"/>
        <v>37634</v>
      </c>
      <c r="D600" s="4">
        <f t="shared" si="31"/>
        <v>6911</v>
      </c>
      <c r="E600" s="4">
        <f t="shared" si="31"/>
        <v>990</v>
      </c>
      <c r="F600" s="4">
        <f t="shared" si="31"/>
        <v>1781</v>
      </c>
      <c r="G600" s="4">
        <f t="shared" si="31"/>
        <v>2272</v>
      </c>
      <c r="H600" s="4">
        <f t="shared" si="31"/>
        <v>377</v>
      </c>
      <c r="I600" s="4">
        <f t="shared" si="31"/>
        <v>121</v>
      </c>
      <c r="J600" s="4">
        <f t="shared" si="31"/>
        <v>425</v>
      </c>
      <c r="K600" s="4">
        <f t="shared" si="31"/>
        <v>1561</v>
      </c>
      <c r="L600" s="4">
        <f t="shared" si="31"/>
        <v>2641</v>
      </c>
      <c r="M600" s="4">
        <f t="shared" si="31"/>
        <v>76252</v>
      </c>
    </row>
    <row r="601" spans="1:13" s="2" customFormat="1" ht="12.75" x14ac:dyDescent="0.2">
      <c r="A601" s="4"/>
    </row>
    <row r="602" spans="1:13" s="2" customFormat="1" ht="12.75" x14ac:dyDescent="0.2">
      <c r="A602" s="3" t="s">
        <v>3</v>
      </c>
      <c r="B602" s="3">
        <f>+B600+E600+F600+H600</f>
        <v>24687</v>
      </c>
      <c r="C602" s="3">
        <f>+C600+D600+K600</f>
        <v>46106</v>
      </c>
      <c r="G602" s="3">
        <f>+G600</f>
        <v>2272</v>
      </c>
      <c r="I602" s="3">
        <f>+I600</f>
        <v>121</v>
      </c>
      <c r="J602" s="3">
        <f>+J600</f>
        <v>425</v>
      </c>
    </row>
    <row r="603" spans="1:13" s="2" customFormat="1" ht="12.75" x14ac:dyDescent="0.2"/>
    <row r="604" spans="1:13" s="2" customFormat="1" ht="12.75" x14ac:dyDescent="0.2">
      <c r="A604" s="4" t="s">
        <v>118</v>
      </c>
      <c r="B604" s="4"/>
      <c r="C604" s="4"/>
      <c r="D604" s="4"/>
      <c r="E604" s="4"/>
      <c r="F604" s="4"/>
      <c r="G604" s="4"/>
    </row>
    <row r="605" spans="1:13" s="2" customFormat="1" ht="12.75" x14ac:dyDescent="0.2">
      <c r="B605" s="4"/>
      <c r="C605" s="4"/>
      <c r="D605" s="4"/>
      <c r="E605" s="4"/>
      <c r="F605" s="4"/>
      <c r="G605" s="4"/>
    </row>
    <row r="606" spans="1:13" s="2" customFormat="1" ht="12.75" x14ac:dyDescent="0.2">
      <c r="A606" s="4"/>
      <c r="B606" s="11" t="s">
        <v>145</v>
      </c>
      <c r="C606" s="11" t="s">
        <v>146</v>
      </c>
      <c r="D606" s="11" t="s">
        <v>146</v>
      </c>
      <c r="E606" s="11" t="s">
        <v>145</v>
      </c>
      <c r="F606" s="11" t="s">
        <v>145</v>
      </c>
      <c r="G606" s="11" t="s">
        <v>148</v>
      </c>
      <c r="H606" s="11" t="s">
        <v>145</v>
      </c>
      <c r="I606" s="11" t="s">
        <v>123</v>
      </c>
      <c r="J606" s="11" t="s">
        <v>136</v>
      </c>
      <c r="K606" s="11" t="s">
        <v>146</v>
      </c>
      <c r="L606" s="11"/>
      <c r="M606" s="12"/>
    </row>
    <row r="607" spans="1:13" s="2" customFormat="1" ht="12.75" x14ac:dyDescent="0.2">
      <c r="A607" s="4" t="s">
        <v>0</v>
      </c>
      <c r="B607" s="13" t="s">
        <v>133</v>
      </c>
      <c r="C607" s="13" t="s">
        <v>147</v>
      </c>
      <c r="D607" s="13" t="s">
        <v>147</v>
      </c>
      <c r="E607" s="13" t="s">
        <v>133</v>
      </c>
      <c r="F607" s="13" t="s">
        <v>133</v>
      </c>
      <c r="G607" s="13" t="s">
        <v>48</v>
      </c>
      <c r="H607" s="13" t="s">
        <v>133</v>
      </c>
      <c r="I607" s="13" t="s">
        <v>149</v>
      </c>
      <c r="J607" s="13" t="s">
        <v>150</v>
      </c>
      <c r="K607" s="13" t="s">
        <v>147</v>
      </c>
      <c r="L607" s="13" t="s">
        <v>1</v>
      </c>
      <c r="M607" s="14" t="s">
        <v>2</v>
      </c>
    </row>
    <row r="608" spans="1:13" s="2" customFormat="1" ht="12.75" x14ac:dyDescent="0.2">
      <c r="A608" s="4"/>
      <c r="B608" s="7" t="s">
        <v>132</v>
      </c>
      <c r="C608" s="7" t="s">
        <v>127</v>
      </c>
      <c r="D608" s="7" t="s">
        <v>129</v>
      </c>
      <c r="E608" s="7" t="s">
        <v>130</v>
      </c>
      <c r="F608" s="7" t="s">
        <v>128</v>
      </c>
      <c r="G608" s="7" t="s">
        <v>140</v>
      </c>
      <c r="H608" s="7" t="s">
        <v>137</v>
      </c>
      <c r="I608" s="7" t="s">
        <v>138</v>
      </c>
      <c r="J608" s="7" t="s">
        <v>131</v>
      </c>
      <c r="K608" s="7" t="s">
        <v>139</v>
      </c>
      <c r="L608" s="13"/>
      <c r="M608" s="7"/>
    </row>
    <row r="609" spans="1:13" s="2" customFormat="1" ht="12.75" x14ac:dyDescent="0.2">
      <c r="A609" s="4" t="s">
        <v>51</v>
      </c>
      <c r="B609" s="2">
        <v>7721</v>
      </c>
      <c r="C609" s="2">
        <v>11489</v>
      </c>
      <c r="D609" s="2">
        <v>1489</v>
      </c>
      <c r="E609" s="2">
        <v>314</v>
      </c>
      <c r="F609" s="2">
        <v>373</v>
      </c>
      <c r="G609" s="2">
        <v>592</v>
      </c>
      <c r="H609" s="2">
        <v>127</v>
      </c>
      <c r="I609" s="2">
        <v>19</v>
      </c>
      <c r="J609" s="2">
        <v>79</v>
      </c>
      <c r="K609" s="2">
        <v>562</v>
      </c>
      <c r="L609" s="2">
        <v>570</v>
      </c>
      <c r="M609" s="4">
        <f>SUM(B609:L609)</f>
        <v>23335</v>
      </c>
    </row>
    <row r="610" spans="1:13" customFormat="1" ht="12.75" x14ac:dyDescent="0.2">
      <c r="A610" s="1" t="s">
        <v>52</v>
      </c>
      <c r="B610" s="8">
        <v>1636</v>
      </c>
      <c r="C610" s="8">
        <v>2967</v>
      </c>
      <c r="D610" s="8">
        <v>552</v>
      </c>
      <c r="E610" s="8">
        <v>123</v>
      </c>
      <c r="F610" s="8">
        <v>92</v>
      </c>
      <c r="G610" s="8">
        <v>375</v>
      </c>
      <c r="H610" s="8">
        <v>39</v>
      </c>
      <c r="I610" s="8">
        <v>10</v>
      </c>
      <c r="J610" s="8">
        <v>37</v>
      </c>
      <c r="K610" s="8">
        <v>141</v>
      </c>
      <c r="L610" s="8">
        <v>1497</v>
      </c>
      <c r="M610" s="4">
        <v>6095</v>
      </c>
    </row>
    <row r="611" spans="1:13" s="2" customFormat="1" ht="12.75" x14ac:dyDescent="0.2">
      <c r="A611" s="4" t="s">
        <v>21</v>
      </c>
      <c r="B611" s="2">
        <v>7503</v>
      </c>
      <c r="C611" s="2">
        <v>15583</v>
      </c>
      <c r="D611" s="2">
        <v>1799</v>
      </c>
      <c r="E611" s="2">
        <v>382</v>
      </c>
      <c r="F611" s="2">
        <v>435</v>
      </c>
      <c r="G611" s="2">
        <v>714</v>
      </c>
      <c r="H611" s="2">
        <v>138</v>
      </c>
      <c r="I611" s="2">
        <v>37</v>
      </c>
      <c r="J611" s="2">
        <v>124</v>
      </c>
      <c r="K611" s="2">
        <v>868</v>
      </c>
      <c r="L611" s="2">
        <v>884</v>
      </c>
      <c r="M611" s="4">
        <f>SUM(B611:L611)</f>
        <v>28467</v>
      </c>
    </row>
    <row r="612" spans="1:13" s="2" customFormat="1" ht="12.75" x14ac:dyDescent="0.2">
      <c r="A612" s="4" t="s">
        <v>23</v>
      </c>
      <c r="B612" s="2">
        <v>1827</v>
      </c>
      <c r="C612" s="2">
        <v>3370</v>
      </c>
      <c r="D612" s="2">
        <v>542</v>
      </c>
      <c r="E612" s="2">
        <v>102</v>
      </c>
      <c r="F612" s="2">
        <v>106</v>
      </c>
      <c r="G612" s="2">
        <v>310</v>
      </c>
      <c r="H612" s="2">
        <v>51</v>
      </c>
      <c r="I612" s="2">
        <v>9</v>
      </c>
      <c r="J612" s="2">
        <v>35</v>
      </c>
      <c r="K612" s="2">
        <v>179</v>
      </c>
      <c r="L612" s="2">
        <v>144</v>
      </c>
      <c r="M612" s="4">
        <f>SUM(B612:L612)</f>
        <v>6675</v>
      </c>
    </row>
    <row r="613" spans="1:13" s="2" customFormat="1" ht="13.5" thickBot="1" x14ac:dyDescent="0.25">
      <c r="A613" s="4" t="s">
        <v>42</v>
      </c>
      <c r="B613" s="5">
        <v>6682</v>
      </c>
      <c r="C613" s="5">
        <v>2487</v>
      </c>
      <c r="D613" s="5">
        <v>377</v>
      </c>
      <c r="E613" s="5">
        <v>1036</v>
      </c>
      <c r="F613" s="5">
        <v>197</v>
      </c>
      <c r="G613" s="5">
        <v>2810</v>
      </c>
      <c r="H613" s="5">
        <v>292</v>
      </c>
      <c r="I613" s="5">
        <v>12</v>
      </c>
      <c r="J613" s="5">
        <v>78</v>
      </c>
      <c r="K613" s="5">
        <v>130</v>
      </c>
      <c r="L613" s="5">
        <v>332</v>
      </c>
      <c r="M613" s="6">
        <f>SUM(B613:L613)</f>
        <v>14433</v>
      </c>
    </row>
    <row r="614" spans="1:13" s="2" customFormat="1" ht="12.75" x14ac:dyDescent="0.2">
      <c r="A614" s="15" t="s">
        <v>2</v>
      </c>
      <c r="B614" s="4">
        <f t="shared" ref="B614:M614" si="32">SUM(B609:B613)</f>
        <v>25369</v>
      </c>
      <c r="C614" s="4">
        <f t="shared" si="32"/>
        <v>35896</v>
      </c>
      <c r="D614" s="4">
        <f t="shared" si="32"/>
        <v>4759</v>
      </c>
      <c r="E614" s="4">
        <f t="shared" si="32"/>
        <v>1957</v>
      </c>
      <c r="F614" s="4">
        <f t="shared" si="32"/>
        <v>1203</v>
      </c>
      <c r="G614" s="4">
        <f t="shared" si="32"/>
        <v>4801</v>
      </c>
      <c r="H614" s="4">
        <f t="shared" si="32"/>
        <v>647</v>
      </c>
      <c r="I614" s="4">
        <f t="shared" si="32"/>
        <v>87</v>
      </c>
      <c r="J614" s="4">
        <f t="shared" si="32"/>
        <v>353</v>
      </c>
      <c r="K614" s="4">
        <f t="shared" si="32"/>
        <v>1880</v>
      </c>
      <c r="L614" s="4">
        <f t="shared" si="32"/>
        <v>3427</v>
      </c>
      <c r="M614" s="4">
        <f t="shared" si="32"/>
        <v>79005</v>
      </c>
    </row>
    <row r="615" spans="1:13" s="2" customFormat="1" ht="12.75" x14ac:dyDescent="0.2">
      <c r="A615" s="4"/>
    </row>
    <row r="616" spans="1:13" s="2" customFormat="1" ht="12.75" x14ac:dyDescent="0.2">
      <c r="A616" s="3" t="s">
        <v>3</v>
      </c>
      <c r="B616" s="3">
        <f>+B614+E614+F614+H614</f>
        <v>29176</v>
      </c>
      <c r="C616" s="3">
        <f>+C614+D614+K614</f>
        <v>42535</v>
      </c>
      <c r="G616" s="3">
        <f>+G614</f>
        <v>4801</v>
      </c>
      <c r="I616" s="3">
        <f>+I614</f>
        <v>87</v>
      </c>
      <c r="J616" s="3">
        <f>+J614</f>
        <v>353</v>
      </c>
    </row>
    <row r="617" spans="1:13" s="2" customFormat="1" ht="12.75" x14ac:dyDescent="0.2"/>
    <row r="618" spans="1:13" s="2" customFormat="1" ht="12.75" x14ac:dyDescent="0.2">
      <c r="A618" s="4" t="s">
        <v>119</v>
      </c>
      <c r="B618" s="4"/>
      <c r="C618" s="4"/>
      <c r="D618" s="4"/>
      <c r="E618" s="4"/>
    </row>
    <row r="619" spans="1:13" s="2" customFormat="1" ht="12.75" x14ac:dyDescent="0.2">
      <c r="B619" s="4"/>
      <c r="C619" s="4"/>
      <c r="D619" s="4"/>
      <c r="E619" s="4"/>
    </row>
    <row r="620" spans="1:13" s="2" customFormat="1" ht="12.75" x14ac:dyDescent="0.2">
      <c r="A620" s="4"/>
      <c r="B620" s="11" t="s">
        <v>145</v>
      </c>
      <c r="C620" s="11" t="s">
        <v>146</v>
      </c>
      <c r="D620" s="11" t="s">
        <v>146</v>
      </c>
      <c r="E620" s="11" t="s">
        <v>145</v>
      </c>
      <c r="F620" s="11" t="s">
        <v>145</v>
      </c>
      <c r="G620" s="11" t="s">
        <v>148</v>
      </c>
      <c r="H620" s="11" t="s">
        <v>145</v>
      </c>
      <c r="I620" s="11" t="s">
        <v>123</v>
      </c>
      <c r="J620" s="11" t="s">
        <v>136</v>
      </c>
      <c r="K620" s="11" t="s">
        <v>146</v>
      </c>
      <c r="L620" s="11"/>
      <c r="M620" s="12"/>
    </row>
    <row r="621" spans="1:13" s="2" customFormat="1" ht="12.75" x14ac:dyDescent="0.2">
      <c r="A621" s="4" t="s">
        <v>0</v>
      </c>
      <c r="B621" s="13" t="s">
        <v>133</v>
      </c>
      <c r="C621" s="13" t="s">
        <v>147</v>
      </c>
      <c r="D621" s="13" t="s">
        <v>147</v>
      </c>
      <c r="E621" s="13" t="s">
        <v>133</v>
      </c>
      <c r="F621" s="13" t="s">
        <v>133</v>
      </c>
      <c r="G621" s="13" t="s">
        <v>48</v>
      </c>
      <c r="H621" s="13" t="s">
        <v>133</v>
      </c>
      <c r="I621" s="13" t="s">
        <v>149</v>
      </c>
      <c r="J621" s="13" t="s">
        <v>150</v>
      </c>
      <c r="K621" s="13" t="s">
        <v>147</v>
      </c>
      <c r="L621" s="13" t="s">
        <v>1</v>
      </c>
      <c r="M621" s="14" t="s">
        <v>2</v>
      </c>
    </row>
    <row r="622" spans="1:13" s="2" customFormat="1" ht="12.75" x14ac:dyDescent="0.2">
      <c r="A622" s="4"/>
      <c r="B622" s="7" t="s">
        <v>132</v>
      </c>
      <c r="C622" s="7" t="s">
        <v>127</v>
      </c>
      <c r="D622" s="7" t="s">
        <v>129</v>
      </c>
      <c r="E622" s="7" t="s">
        <v>130</v>
      </c>
      <c r="F622" s="7" t="s">
        <v>128</v>
      </c>
      <c r="G622" s="7" t="s">
        <v>140</v>
      </c>
      <c r="H622" s="7" t="s">
        <v>137</v>
      </c>
      <c r="I622" s="7" t="s">
        <v>138</v>
      </c>
      <c r="J622" s="7" t="s">
        <v>131</v>
      </c>
      <c r="K622" s="7" t="s">
        <v>139</v>
      </c>
      <c r="L622" s="13"/>
      <c r="M622" s="7"/>
    </row>
    <row r="623" spans="1:13" s="2" customFormat="1" ht="12.75" x14ac:dyDescent="0.2">
      <c r="A623" s="4" t="s">
        <v>29</v>
      </c>
      <c r="B623" s="2">
        <v>2167</v>
      </c>
      <c r="C623" s="2">
        <v>7056</v>
      </c>
      <c r="D623" s="2">
        <v>1353</v>
      </c>
      <c r="E623" s="2">
        <v>121</v>
      </c>
      <c r="F623" s="2">
        <v>121</v>
      </c>
      <c r="G623" s="2">
        <v>241</v>
      </c>
      <c r="H623" s="2">
        <v>46</v>
      </c>
      <c r="I623" s="2">
        <v>11</v>
      </c>
      <c r="J623" s="2">
        <v>187</v>
      </c>
      <c r="K623" s="2">
        <v>66</v>
      </c>
      <c r="L623" s="2">
        <v>335</v>
      </c>
      <c r="M623" s="4">
        <f>SUM(B623:L623)</f>
        <v>11704</v>
      </c>
    </row>
    <row r="624" spans="1:13" customFormat="1" ht="12.75" x14ac:dyDescent="0.2">
      <c r="A624" s="1" t="s">
        <v>50</v>
      </c>
      <c r="B624" s="22">
        <v>17312</v>
      </c>
      <c r="C624" s="22">
        <v>21778</v>
      </c>
      <c r="D624" s="22">
        <v>8069</v>
      </c>
      <c r="E624" s="22">
        <v>1300</v>
      </c>
      <c r="F624" s="22">
        <v>1657</v>
      </c>
      <c r="G624" s="22">
        <v>1534</v>
      </c>
      <c r="H624" s="22">
        <v>377</v>
      </c>
      <c r="I624" s="22">
        <v>85</v>
      </c>
      <c r="J624" s="22">
        <v>276</v>
      </c>
      <c r="K624" s="22">
        <v>1176</v>
      </c>
      <c r="L624" s="22">
        <v>1268</v>
      </c>
      <c r="M624" s="4">
        <f>SUM(B624:L624)</f>
        <v>54832</v>
      </c>
    </row>
    <row r="625" spans="1:13" s="2" customFormat="1" ht="12.75" x14ac:dyDescent="0.2">
      <c r="A625" s="4" t="s">
        <v>117</v>
      </c>
      <c r="B625" s="2">
        <v>2573</v>
      </c>
      <c r="C625" s="2">
        <v>5434</v>
      </c>
      <c r="D625" s="2">
        <v>946</v>
      </c>
      <c r="E625" s="2">
        <v>167</v>
      </c>
      <c r="F625" s="2">
        <v>116</v>
      </c>
      <c r="G625" s="2">
        <v>372</v>
      </c>
      <c r="H625" s="2">
        <v>66</v>
      </c>
      <c r="I625" s="2">
        <v>18</v>
      </c>
      <c r="J625" s="2">
        <v>50</v>
      </c>
      <c r="K625" s="2">
        <v>226</v>
      </c>
      <c r="L625" s="2">
        <v>176</v>
      </c>
      <c r="M625" s="4">
        <f>SUM(B625:L625)</f>
        <v>10144</v>
      </c>
    </row>
    <row r="626" spans="1:13" s="2" customFormat="1" ht="13.5" thickBot="1" x14ac:dyDescent="0.25">
      <c r="A626" s="4" t="s">
        <v>49</v>
      </c>
      <c r="B626" s="5">
        <v>4530</v>
      </c>
      <c r="C626" s="5">
        <v>4784</v>
      </c>
      <c r="D626" s="5">
        <v>1108</v>
      </c>
      <c r="E626" s="5">
        <v>232</v>
      </c>
      <c r="F626" s="5">
        <v>268</v>
      </c>
      <c r="G626" s="5">
        <v>472</v>
      </c>
      <c r="H626" s="5">
        <v>110</v>
      </c>
      <c r="I626" s="5">
        <v>20</v>
      </c>
      <c r="J626" s="5">
        <v>82</v>
      </c>
      <c r="K626" s="5">
        <v>241</v>
      </c>
      <c r="L626" s="5">
        <v>206</v>
      </c>
      <c r="M626" s="6">
        <f>SUM(B626:L626)</f>
        <v>12053</v>
      </c>
    </row>
    <row r="627" spans="1:13" s="2" customFormat="1" ht="12.75" x14ac:dyDescent="0.2">
      <c r="A627" s="15" t="s">
        <v>2</v>
      </c>
      <c r="B627" s="4">
        <f t="shared" ref="B627:M627" si="33">SUM(B623:B626)</f>
        <v>26582</v>
      </c>
      <c r="C627" s="4">
        <f t="shared" si="33"/>
        <v>39052</v>
      </c>
      <c r="D627" s="4">
        <f t="shared" si="33"/>
        <v>11476</v>
      </c>
      <c r="E627" s="4">
        <f t="shared" si="33"/>
        <v>1820</v>
      </c>
      <c r="F627" s="4">
        <f t="shared" si="33"/>
        <v>2162</v>
      </c>
      <c r="G627" s="4">
        <f t="shared" si="33"/>
        <v>2619</v>
      </c>
      <c r="H627" s="4">
        <f t="shared" si="33"/>
        <v>599</v>
      </c>
      <c r="I627" s="4">
        <f t="shared" si="33"/>
        <v>134</v>
      </c>
      <c r="J627" s="4">
        <f t="shared" si="33"/>
        <v>595</v>
      </c>
      <c r="K627" s="4">
        <f t="shared" si="33"/>
        <v>1709</v>
      </c>
      <c r="L627" s="4">
        <f t="shared" si="33"/>
        <v>1985</v>
      </c>
      <c r="M627" s="4">
        <f t="shared" si="33"/>
        <v>88733</v>
      </c>
    </row>
    <row r="628" spans="1:13" s="2" customFormat="1" ht="12.75" x14ac:dyDescent="0.2">
      <c r="A628" s="4"/>
    </row>
    <row r="629" spans="1:13" s="2" customFormat="1" ht="12.75" x14ac:dyDescent="0.2">
      <c r="A629" s="3" t="s">
        <v>3</v>
      </c>
      <c r="B629" s="3">
        <f>+B627+E627+F627+H627</f>
        <v>31163</v>
      </c>
      <c r="C629" s="3">
        <f>+C627+D627+K627</f>
        <v>52237</v>
      </c>
      <c r="G629" s="3">
        <f>+G627</f>
        <v>2619</v>
      </c>
      <c r="I629" s="3">
        <f>+I627</f>
        <v>134</v>
      </c>
      <c r="J629" s="3">
        <f>+J627</f>
        <v>595</v>
      </c>
    </row>
    <row r="630" spans="1:13" s="2" customFormat="1" ht="12.75" x14ac:dyDescent="0.2"/>
    <row r="631" spans="1:13" s="2" customFormat="1" ht="12.75" x14ac:dyDescent="0.2">
      <c r="A631" s="4" t="s">
        <v>120</v>
      </c>
      <c r="B631" s="4"/>
      <c r="C631" s="4"/>
    </row>
    <row r="632" spans="1:13" s="2" customFormat="1" ht="12.75" x14ac:dyDescent="0.2">
      <c r="B632" s="4"/>
      <c r="C632" s="4"/>
    </row>
    <row r="633" spans="1:13" s="2" customFormat="1" ht="12.75" x14ac:dyDescent="0.2">
      <c r="A633" s="4"/>
      <c r="B633" s="11" t="s">
        <v>145</v>
      </c>
      <c r="C633" s="11" t="s">
        <v>146</v>
      </c>
      <c r="D633" s="11" t="s">
        <v>146</v>
      </c>
      <c r="E633" s="11" t="s">
        <v>145</v>
      </c>
      <c r="F633" s="11" t="s">
        <v>145</v>
      </c>
      <c r="G633" s="11" t="s">
        <v>148</v>
      </c>
      <c r="H633" s="11" t="s">
        <v>145</v>
      </c>
      <c r="I633" s="11" t="s">
        <v>123</v>
      </c>
      <c r="J633" s="11" t="s">
        <v>136</v>
      </c>
      <c r="K633" s="11" t="s">
        <v>146</v>
      </c>
      <c r="L633" s="11"/>
      <c r="M633" s="12"/>
    </row>
    <row r="634" spans="1:13" s="2" customFormat="1" ht="12.75" x14ac:dyDescent="0.2">
      <c r="A634" s="4" t="s">
        <v>0</v>
      </c>
      <c r="B634" s="13" t="s">
        <v>133</v>
      </c>
      <c r="C634" s="13" t="s">
        <v>147</v>
      </c>
      <c r="D634" s="13" t="s">
        <v>147</v>
      </c>
      <c r="E634" s="13" t="s">
        <v>133</v>
      </c>
      <c r="F634" s="13" t="s">
        <v>133</v>
      </c>
      <c r="G634" s="13" t="s">
        <v>48</v>
      </c>
      <c r="H634" s="13" t="s">
        <v>133</v>
      </c>
      <c r="I634" s="13" t="s">
        <v>149</v>
      </c>
      <c r="J634" s="13" t="s">
        <v>150</v>
      </c>
      <c r="K634" s="13" t="s">
        <v>147</v>
      </c>
      <c r="L634" s="13" t="s">
        <v>1</v>
      </c>
      <c r="M634" s="14" t="s">
        <v>2</v>
      </c>
    </row>
    <row r="635" spans="1:13" s="2" customFormat="1" ht="12.75" x14ac:dyDescent="0.2">
      <c r="A635" s="4"/>
      <c r="B635" s="7" t="s">
        <v>132</v>
      </c>
      <c r="C635" s="7" t="s">
        <v>127</v>
      </c>
      <c r="D635" s="7" t="s">
        <v>129</v>
      </c>
      <c r="E635" s="7" t="s">
        <v>130</v>
      </c>
      <c r="F635" s="7" t="s">
        <v>128</v>
      </c>
      <c r="G635" s="7" t="s">
        <v>140</v>
      </c>
      <c r="H635" s="7" t="s">
        <v>137</v>
      </c>
      <c r="I635" s="7" t="s">
        <v>138</v>
      </c>
      <c r="J635" s="7" t="s">
        <v>131</v>
      </c>
      <c r="K635" s="7" t="s">
        <v>139</v>
      </c>
      <c r="L635" s="13"/>
      <c r="M635" s="7"/>
    </row>
    <row r="636" spans="1:13" customFormat="1" ht="12.75" x14ac:dyDescent="0.2">
      <c r="A636" s="1" t="s">
        <v>50</v>
      </c>
      <c r="B636" s="22">
        <v>35632</v>
      </c>
      <c r="C636" s="22">
        <v>24602</v>
      </c>
      <c r="D636" s="22">
        <v>8580</v>
      </c>
      <c r="E636" s="22">
        <v>2571</v>
      </c>
      <c r="F636" s="22">
        <v>3892</v>
      </c>
      <c r="G636" s="22">
        <v>3469</v>
      </c>
      <c r="H636" s="22">
        <v>755</v>
      </c>
      <c r="I636" s="22">
        <v>121</v>
      </c>
      <c r="J636" s="22">
        <v>436</v>
      </c>
      <c r="K636" s="22">
        <v>1457</v>
      </c>
      <c r="L636" s="22">
        <v>2246</v>
      </c>
      <c r="M636" s="4">
        <f>SUM(B636:L636)</f>
        <v>83761</v>
      </c>
    </row>
    <row r="637" spans="1:13" s="2" customFormat="1" ht="12.75" x14ac:dyDescent="0.2">
      <c r="A637" s="4"/>
    </row>
    <row r="638" spans="1:13" s="2" customFormat="1" ht="12.75" x14ac:dyDescent="0.2">
      <c r="A638" s="3" t="s">
        <v>3</v>
      </c>
      <c r="B638" s="3">
        <f>+B636+E636+F636+H636</f>
        <v>42850</v>
      </c>
      <c r="C638" s="3">
        <f>+C636+D636+K636</f>
        <v>34639</v>
      </c>
      <c r="G638" s="3">
        <f>+G636</f>
        <v>3469</v>
      </c>
      <c r="I638" s="3">
        <f>+I636</f>
        <v>121</v>
      </c>
      <c r="J638" s="3">
        <f>+J636</f>
        <v>436</v>
      </c>
    </row>
    <row r="639" spans="1:13" s="2" customFormat="1" ht="12.75" x14ac:dyDescent="0.2"/>
    <row r="640" spans="1:13" s="2" customFormat="1" ht="12.75" x14ac:dyDescent="0.2">
      <c r="A640" s="4" t="s">
        <v>121</v>
      </c>
      <c r="B640" s="4"/>
      <c r="C640" s="4"/>
      <c r="D640" s="4"/>
      <c r="E640" s="4"/>
      <c r="F640" s="4"/>
    </row>
    <row r="641" spans="1:13" s="2" customFormat="1" ht="12.75" x14ac:dyDescent="0.2">
      <c r="B641" s="4"/>
      <c r="C641" s="4"/>
      <c r="D641" s="4"/>
      <c r="E641" s="4"/>
      <c r="F641" s="4"/>
    </row>
    <row r="642" spans="1:13" s="2" customFormat="1" ht="12.75" x14ac:dyDescent="0.2">
      <c r="A642" s="4"/>
      <c r="B642" s="11" t="s">
        <v>145</v>
      </c>
      <c r="C642" s="11" t="s">
        <v>146</v>
      </c>
      <c r="D642" s="11" t="s">
        <v>146</v>
      </c>
      <c r="E642" s="11" t="s">
        <v>145</v>
      </c>
      <c r="F642" s="11" t="s">
        <v>145</v>
      </c>
      <c r="G642" s="11" t="s">
        <v>148</v>
      </c>
      <c r="H642" s="11" t="s">
        <v>145</v>
      </c>
      <c r="I642" s="11" t="s">
        <v>123</v>
      </c>
      <c r="J642" s="11" t="s">
        <v>136</v>
      </c>
      <c r="K642" s="11" t="s">
        <v>146</v>
      </c>
      <c r="L642" s="11"/>
      <c r="M642" s="12"/>
    </row>
    <row r="643" spans="1:13" s="2" customFormat="1" ht="12.75" x14ac:dyDescent="0.2">
      <c r="A643" s="4" t="s">
        <v>0</v>
      </c>
      <c r="B643" s="13" t="s">
        <v>133</v>
      </c>
      <c r="C643" s="13" t="s">
        <v>147</v>
      </c>
      <c r="D643" s="13" t="s">
        <v>147</v>
      </c>
      <c r="E643" s="13" t="s">
        <v>133</v>
      </c>
      <c r="F643" s="13" t="s">
        <v>133</v>
      </c>
      <c r="G643" s="13" t="s">
        <v>48</v>
      </c>
      <c r="H643" s="13" t="s">
        <v>133</v>
      </c>
      <c r="I643" s="13" t="s">
        <v>149</v>
      </c>
      <c r="J643" s="13" t="s">
        <v>150</v>
      </c>
      <c r="K643" s="13" t="s">
        <v>147</v>
      </c>
      <c r="L643" s="13" t="s">
        <v>1</v>
      </c>
      <c r="M643" s="14" t="s">
        <v>2</v>
      </c>
    </row>
    <row r="644" spans="1:13" s="2" customFormat="1" ht="12.75" x14ac:dyDescent="0.2">
      <c r="A644" s="4"/>
      <c r="B644" s="7" t="s">
        <v>132</v>
      </c>
      <c r="C644" s="7" t="s">
        <v>127</v>
      </c>
      <c r="D644" s="7" t="s">
        <v>129</v>
      </c>
      <c r="E644" s="7" t="s">
        <v>130</v>
      </c>
      <c r="F644" s="7" t="s">
        <v>128</v>
      </c>
      <c r="G644" s="7" t="s">
        <v>140</v>
      </c>
      <c r="H644" s="7" t="s">
        <v>137</v>
      </c>
      <c r="I644" s="7" t="s">
        <v>138</v>
      </c>
      <c r="J644" s="7" t="s">
        <v>131</v>
      </c>
      <c r="K644" s="7" t="s">
        <v>139</v>
      </c>
      <c r="L644" s="13"/>
      <c r="M644" s="7"/>
    </row>
    <row r="645" spans="1:13" s="2" customFormat="1" ht="12.75" x14ac:dyDescent="0.2">
      <c r="A645" s="4" t="s">
        <v>27</v>
      </c>
      <c r="B645" s="2">
        <v>3746</v>
      </c>
      <c r="C645" s="2">
        <v>8832</v>
      </c>
      <c r="D645" s="2">
        <v>2066</v>
      </c>
      <c r="E645" s="2">
        <v>162</v>
      </c>
      <c r="F645" s="2">
        <v>288</v>
      </c>
      <c r="G645" s="2">
        <v>373</v>
      </c>
      <c r="H645" s="2">
        <v>89</v>
      </c>
      <c r="I645" s="2">
        <v>25</v>
      </c>
      <c r="J645" s="2">
        <v>154</v>
      </c>
      <c r="K645" s="2">
        <v>422</v>
      </c>
      <c r="L645" s="2">
        <v>376</v>
      </c>
      <c r="M645" s="4">
        <f>SUM(B645:L645)</f>
        <v>16533</v>
      </c>
    </row>
    <row r="646" spans="1:13" customFormat="1" ht="12.75" x14ac:dyDescent="0.2">
      <c r="A646" s="1" t="s">
        <v>50</v>
      </c>
      <c r="B646" s="22">
        <v>20066</v>
      </c>
      <c r="C646" s="22">
        <v>16015</v>
      </c>
      <c r="D646" s="22">
        <v>5212</v>
      </c>
      <c r="E646" s="22">
        <v>1150</v>
      </c>
      <c r="F646" s="22">
        <v>1808</v>
      </c>
      <c r="G646" s="22">
        <v>1492</v>
      </c>
      <c r="H646" s="22">
        <v>433</v>
      </c>
      <c r="I646" s="22">
        <v>56</v>
      </c>
      <c r="J646" s="22">
        <v>279</v>
      </c>
      <c r="K646" s="22">
        <v>786</v>
      </c>
      <c r="L646" s="22">
        <v>1064</v>
      </c>
      <c r="M646" s="4">
        <f>SUM(B646:L646)</f>
        <v>48361</v>
      </c>
    </row>
    <row r="647" spans="1:13" s="2" customFormat="1" ht="13.5" thickBot="1" x14ac:dyDescent="0.25">
      <c r="A647" s="4" t="s">
        <v>49</v>
      </c>
      <c r="B647" s="5">
        <v>7830</v>
      </c>
      <c r="C647" s="5">
        <v>5874</v>
      </c>
      <c r="D647" s="5">
        <v>1567</v>
      </c>
      <c r="E647" s="5">
        <v>428</v>
      </c>
      <c r="F647" s="5">
        <v>283</v>
      </c>
      <c r="G647" s="5">
        <v>711</v>
      </c>
      <c r="H647" s="5">
        <v>160</v>
      </c>
      <c r="I647" s="5">
        <v>26</v>
      </c>
      <c r="J647" s="5">
        <v>89</v>
      </c>
      <c r="K647" s="5">
        <v>339</v>
      </c>
      <c r="L647" s="5">
        <v>409</v>
      </c>
      <c r="M647" s="6">
        <f>SUM(B647:L647)</f>
        <v>17716</v>
      </c>
    </row>
    <row r="648" spans="1:13" s="2" customFormat="1" ht="12.75" x14ac:dyDescent="0.2">
      <c r="A648" s="15" t="s">
        <v>2</v>
      </c>
      <c r="B648" s="4">
        <f>SUM(B645:B647)</f>
        <v>31642</v>
      </c>
      <c r="C648" s="4">
        <f t="shared" ref="C648:M648" si="34">SUM(C645:C647)</f>
        <v>30721</v>
      </c>
      <c r="D648" s="4">
        <f t="shared" si="34"/>
        <v>8845</v>
      </c>
      <c r="E648" s="4">
        <f t="shared" si="34"/>
        <v>1740</v>
      </c>
      <c r="F648" s="4">
        <f t="shared" si="34"/>
        <v>2379</v>
      </c>
      <c r="G648" s="4">
        <f t="shared" si="34"/>
        <v>2576</v>
      </c>
      <c r="H648" s="4">
        <f t="shared" si="34"/>
        <v>682</v>
      </c>
      <c r="I648" s="4">
        <f t="shared" si="34"/>
        <v>107</v>
      </c>
      <c r="J648" s="4">
        <f t="shared" si="34"/>
        <v>522</v>
      </c>
      <c r="K648" s="4">
        <f t="shared" si="34"/>
        <v>1547</v>
      </c>
      <c r="L648" s="4">
        <f t="shared" si="34"/>
        <v>1849</v>
      </c>
      <c r="M648" s="4">
        <f t="shared" si="34"/>
        <v>82610</v>
      </c>
    </row>
    <row r="649" spans="1:13" s="2" customFormat="1" ht="12.75" x14ac:dyDescent="0.2">
      <c r="A649" s="4"/>
    </row>
    <row r="650" spans="1:13" s="2" customFormat="1" ht="12.75" x14ac:dyDescent="0.2">
      <c r="A650" s="3" t="s">
        <v>3</v>
      </c>
      <c r="B650" s="3">
        <f>+B648+E648+F648+H648</f>
        <v>36443</v>
      </c>
      <c r="C650" s="3">
        <f>+C648+D648+K648</f>
        <v>41113</v>
      </c>
      <c r="G650" s="3">
        <f>+G648</f>
        <v>2576</v>
      </c>
      <c r="I650" s="3">
        <f>+I648</f>
        <v>107</v>
      </c>
      <c r="J650" s="3">
        <f>+J648</f>
        <v>522</v>
      </c>
    </row>
    <row r="651" spans="1:13" s="2" customFormat="1" ht="12.75" x14ac:dyDescent="0.2"/>
    <row r="652" spans="1:13" s="2" customFormat="1" ht="12.75" x14ac:dyDescent="0.2">
      <c r="A652" s="4" t="s">
        <v>122</v>
      </c>
      <c r="B652" s="4"/>
      <c r="C652" s="4"/>
      <c r="D652" s="4"/>
      <c r="E652" s="4"/>
      <c r="F652" s="4"/>
    </row>
    <row r="653" spans="1:13" s="2" customFormat="1" ht="12.75" x14ac:dyDescent="0.2">
      <c r="B653" s="4"/>
      <c r="C653" s="4"/>
      <c r="D653" s="4"/>
      <c r="E653" s="4"/>
      <c r="F653" s="4"/>
    </row>
    <row r="654" spans="1:13" s="2" customFormat="1" ht="12.75" x14ac:dyDescent="0.2">
      <c r="A654" s="4"/>
      <c r="B654" s="11" t="s">
        <v>145</v>
      </c>
      <c r="C654" s="11" t="s">
        <v>146</v>
      </c>
      <c r="D654" s="11" t="s">
        <v>146</v>
      </c>
      <c r="E654" s="11" t="s">
        <v>145</v>
      </c>
      <c r="F654" s="11" t="s">
        <v>145</v>
      </c>
      <c r="G654" s="11" t="s">
        <v>148</v>
      </c>
      <c r="H654" s="11" t="s">
        <v>145</v>
      </c>
      <c r="I654" s="11" t="s">
        <v>123</v>
      </c>
      <c r="J654" s="11" t="s">
        <v>136</v>
      </c>
      <c r="K654" s="11" t="s">
        <v>146</v>
      </c>
      <c r="L654" s="11"/>
      <c r="M654" s="12"/>
    </row>
    <row r="655" spans="1:13" s="2" customFormat="1" ht="12.75" x14ac:dyDescent="0.2">
      <c r="A655" s="4" t="s">
        <v>0</v>
      </c>
      <c r="B655" s="13" t="s">
        <v>133</v>
      </c>
      <c r="C655" s="13" t="s">
        <v>147</v>
      </c>
      <c r="D655" s="13" t="s">
        <v>147</v>
      </c>
      <c r="E655" s="13" t="s">
        <v>133</v>
      </c>
      <c r="F655" s="13" t="s">
        <v>133</v>
      </c>
      <c r="G655" s="13" t="s">
        <v>48</v>
      </c>
      <c r="H655" s="13" t="s">
        <v>133</v>
      </c>
      <c r="I655" s="13" t="s">
        <v>149</v>
      </c>
      <c r="J655" s="13" t="s">
        <v>150</v>
      </c>
      <c r="K655" s="13" t="s">
        <v>147</v>
      </c>
      <c r="L655" s="13" t="s">
        <v>1</v>
      </c>
      <c r="M655" s="14" t="s">
        <v>2</v>
      </c>
    </row>
    <row r="656" spans="1:13" s="2" customFormat="1" ht="12.75" x14ac:dyDescent="0.2">
      <c r="A656" s="4"/>
      <c r="B656" s="7" t="s">
        <v>132</v>
      </c>
      <c r="C656" s="7" t="s">
        <v>127</v>
      </c>
      <c r="D656" s="7" t="s">
        <v>129</v>
      </c>
      <c r="E656" s="7" t="s">
        <v>130</v>
      </c>
      <c r="F656" s="7" t="s">
        <v>128</v>
      </c>
      <c r="G656" s="7" t="s">
        <v>140</v>
      </c>
      <c r="H656" s="7" t="s">
        <v>137</v>
      </c>
      <c r="I656" s="7" t="s">
        <v>138</v>
      </c>
      <c r="J656" s="7" t="s">
        <v>131</v>
      </c>
      <c r="K656" s="7" t="s">
        <v>139</v>
      </c>
      <c r="L656" s="13"/>
      <c r="M656" s="7"/>
    </row>
    <row r="657" spans="1:13" s="2" customFormat="1" ht="12.75" x14ac:dyDescent="0.2">
      <c r="A657" s="4" t="s">
        <v>135</v>
      </c>
      <c r="B657" s="21">
        <v>19723</v>
      </c>
      <c r="C657" s="21">
        <v>21410</v>
      </c>
      <c r="D657" s="21">
        <v>6451</v>
      </c>
      <c r="E657" s="21">
        <v>1063</v>
      </c>
      <c r="F657" s="21">
        <v>1509</v>
      </c>
      <c r="G657" s="21">
        <v>1327</v>
      </c>
      <c r="H657" s="21">
        <v>327</v>
      </c>
      <c r="I657" s="21">
        <v>74</v>
      </c>
      <c r="J657" s="21">
        <v>289</v>
      </c>
      <c r="K657" s="21">
        <v>1016</v>
      </c>
      <c r="L657" s="2">
        <v>1951</v>
      </c>
      <c r="M657" s="4">
        <f>SUM(B657:L657)</f>
        <v>55140</v>
      </c>
    </row>
    <row r="658" spans="1:13" s="2" customFormat="1" ht="12.75" x14ac:dyDescent="0.2">
      <c r="A658" s="4" t="s">
        <v>28</v>
      </c>
      <c r="B658" s="2">
        <v>2028</v>
      </c>
      <c r="C658" s="2">
        <v>5397</v>
      </c>
      <c r="D658" s="2">
        <v>1150</v>
      </c>
      <c r="E658" s="2">
        <v>112</v>
      </c>
      <c r="F658" s="2">
        <v>134</v>
      </c>
      <c r="G658" s="2">
        <v>226</v>
      </c>
      <c r="H658" s="2">
        <v>44</v>
      </c>
      <c r="I658" s="2">
        <v>15</v>
      </c>
      <c r="J658" s="2">
        <v>69</v>
      </c>
      <c r="K658" s="2">
        <v>231</v>
      </c>
      <c r="L658" s="2">
        <v>336</v>
      </c>
      <c r="M658" s="4">
        <f>SUM(B658:L658)</f>
        <v>9742</v>
      </c>
    </row>
    <row r="659" spans="1:13" s="2" customFormat="1" ht="13.5" thickBot="1" x14ac:dyDescent="0.25">
      <c r="A659" s="4" t="s">
        <v>49</v>
      </c>
      <c r="B659" s="5">
        <v>2586</v>
      </c>
      <c r="C659" s="5">
        <v>4476</v>
      </c>
      <c r="D659" s="5">
        <v>1233</v>
      </c>
      <c r="E659" s="5">
        <v>150</v>
      </c>
      <c r="F659" s="5">
        <v>177</v>
      </c>
      <c r="G659" s="5">
        <v>292</v>
      </c>
      <c r="H659" s="5">
        <v>68</v>
      </c>
      <c r="I659" s="5">
        <v>9</v>
      </c>
      <c r="J659" s="5">
        <v>55</v>
      </c>
      <c r="K659" s="5">
        <v>251</v>
      </c>
      <c r="L659" s="5">
        <v>152</v>
      </c>
      <c r="M659" s="6">
        <f>SUM(B659:L659)</f>
        <v>9449</v>
      </c>
    </row>
    <row r="660" spans="1:13" s="2" customFormat="1" ht="12.75" x14ac:dyDescent="0.2">
      <c r="A660" s="15" t="s">
        <v>2</v>
      </c>
      <c r="B660" s="4">
        <f>SUM(B657:B659)</f>
        <v>24337</v>
      </c>
      <c r="C660" s="4">
        <f t="shared" ref="C660:M660" si="35">SUM(C657:C659)</f>
        <v>31283</v>
      </c>
      <c r="D660" s="4">
        <f t="shared" si="35"/>
        <v>8834</v>
      </c>
      <c r="E660" s="4">
        <f t="shared" si="35"/>
        <v>1325</v>
      </c>
      <c r="F660" s="4">
        <f t="shared" si="35"/>
        <v>1820</v>
      </c>
      <c r="G660" s="4">
        <f t="shared" si="35"/>
        <v>1845</v>
      </c>
      <c r="H660" s="4">
        <f t="shared" si="35"/>
        <v>439</v>
      </c>
      <c r="I660" s="4">
        <f t="shared" si="35"/>
        <v>98</v>
      </c>
      <c r="J660" s="4">
        <f t="shared" si="35"/>
        <v>413</v>
      </c>
      <c r="K660" s="4">
        <f t="shared" si="35"/>
        <v>1498</v>
      </c>
      <c r="L660" s="4">
        <f t="shared" si="35"/>
        <v>2439</v>
      </c>
      <c r="M660" s="4">
        <f t="shared" si="35"/>
        <v>74331</v>
      </c>
    </row>
    <row r="661" spans="1:13" s="2" customFormat="1" ht="12.75" x14ac:dyDescent="0.2">
      <c r="A661" s="4"/>
    </row>
    <row r="662" spans="1:13" s="2" customFormat="1" ht="12.75" x14ac:dyDescent="0.2">
      <c r="A662" s="3" t="s">
        <v>3</v>
      </c>
      <c r="B662" s="3">
        <f>+B660+E660+F660+H660</f>
        <v>27921</v>
      </c>
      <c r="C662" s="3">
        <f>+C660+D660+K660</f>
        <v>41615</v>
      </c>
      <c r="G662" s="3">
        <f>+G660</f>
        <v>1845</v>
      </c>
      <c r="I662" s="3">
        <f>+I660</f>
        <v>98</v>
      </c>
      <c r="J662" s="3">
        <f>+J660</f>
        <v>413</v>
      </c>
    </row>
    <row r="663" spans="1:13" s="2" customFormat="1" ht="12.75" x14ac:dyDescent="0.2"/>
    <row r="664" spans="1:13" s="2" customFormat="1" ht="12.75" x14ac:dyDescent="0.2">
      <c r="A664" s="4" t="s">
        <v>143</v>
      </c>
      <c r="B664" s="4"/>
      <c r="C664" s="4"/>
    </row>
    <row r="665" spans="1:13" s="2" customFormat="1" ht="12.75" x14ac:dyDescent="0.2">
      <c r="B665" s="4"/>
      <c r="C665" s="4"/>
    </row>
    <row r="666" spans="1:13" s="2" customFormat="1" ht="12.75" x14ac:dyDescent="0.2">
      <c r="A666" s="4"/>
      <c r="B666" s="11" t="s">
        <v>145</v>
      </c>
      <c r="C666" s="11" t="s">
        <v>146</v>
      </c>
      <c r="D666" s="11" t="s">
        <v>146</v>
      </c>
      <c r="E666" s="11" t="s">
        <v>145</v>
      </c>
      <c r="F666" s="11" t="s">
        <v>145</v>
      </c>
      <c r="G666" s="11" t="s">
        <v>148</v>
      </c>
      <c r="H666" s="11" t="s">
        <v>145</v>
      </c>
      <c r="I666" s="11" t="s">
        <v>123</v>
      </c>
      <c r="J666" s="11" t="s">
        <v>136</v>
      </c>
      <c r="K666" s="11" t="s">
        <v>146</v>
      </c>
      <c r="L666" s="11"/>
      <c r="M666" s="12"/>
    </row>
    <row r="667" spans="1:13" s="2" customFormat="1" ht="12.75" x14ac:dyDescent="0.2">
      <c r="A667" s="4" t="s">
        <v>0</v>
      </c>
      <c r="B667" s="13" t="s">
        <v>133</v>
      </c>
      <c r="C667" s="13" t="s">
        <v>147</v>
      </c>
      <c r="D667" s="13" t="s">
        <v>147</v>
      </c>
      <c r="E667" s="13" t="s">
        <v>133</v>
      </c>
      <c r="F667" s="13" t="s">
        <v>133</v>
      </c>
      <c r="G667" s="13" t="s">
        <v>48</v>
      </c>
      <c r="H667" s="13" t="s">
        <v>133</v>
      </c>
      <c r="I667" s="13" t="s">
        <v>149</v>
      </c>
      <c r="J667" s="13" t="s">
        <v>150</v>
      </c>
      <c r="K667" s="13" t="s">
        <v>147</v>
      </c>
      <c r="L667" s="13" t="s">
        <v>1</v>
      </c>
      <c r="M667" s="14" t="s">
        <v>2</v>
      </c>
    </row>
    <row r="668" spans="1:13" s="2" customFormat="1" ht="12.75" x14ac:dyDescent="0.2">
      <c r="A668" s="4"/>
      <c r="B668" s="7" t="s">
        <v>132</v>
      </c>
      <c r="C668" s="7" t="s">
        <v>127</v>
      </c>
      <c r="D668" s="7" t="s">
        <v>129</v>
      </c>
      <c r="E668" s="7" t="s">
        <v>130</v>
      </c>
      <c r="F668" s="7" t="s">
        <v>128</v>
      </c>
      <c r="G668" s="7" t="s">
        <v>140</v>
      </c>
      <c r="H668" s="7" t="s">
        <v>137</v>
      </c>
      <c r="I668" s="7" t="s">
        <v>138</v>
      </c>
      <c r="J668" s="7" t="s">
        <v>131</v>
      </c>
      <c r="K668" s="7" t="s">
        <v>139</v>
      </c>
      <c r="L668" s="13"/>
      <c r="M668" s="7"/>
    </row>
    <row r="669" spans="1:13" customFormat="1" ht="12.75" x14ac:dyDescent="0.2">
      <c r="A669" s="1" t="s">
        <v>50</v>
      </c>
      <c r="B669" s="22">
        <v>34933</v>
      </c>
      <c r="C669" s="22">
        <v>11454</v>
      </c>
      <c r="D669" s="22">
        <v>3891</v>
      </c>
      <c r="E669" s="22">
        <v>1973</v>
      </c>
      <c r="F669" s="22">
        <v>1293</v>
      </c>
      <c r="G669" s="22">
        <v>2196</v>
      </c>
      <c r="H669" s="22">
        <v>465</v>
      </c>
      <c r="I669" s="22">
        <v>79</v>
      </c>
      <c r="J669" s="22">
        <v>279</v>
      </c>
      <c r="K669" s="22">
        <v>781</v>
      </c>
      <c r="L669" s="22">
        <v>1750</v>
      </c>
      <c r="M669" s="4">
        <f>SUM(B669:L669)</f>
        <v>59094</v>
      </c>
    </row>
    <row r="670" spans="1:13" s="2" customFormat="1" ht="12.75" x14ac:dyDescent="0.2">
      <c r="A670" s="4"/>
    </row>
    <row r="671" spans="1:13" s="2" customFormat="1" ht="12.75" x14ac:dyDescent="0.2">
      <c r="A671" s="3" t="s">
        <v>3</v>
      </c>
      <c r="B671" s="3">
        <f>+B669+E669+F669+H669</f>
        <v>38664</v>
      </c>
      <c r="C671" s="3">
        <f>+C669+D669+K669</f>
        <v>16126</v>
      </c>
      <c r="G671" s="3">
        <f>+G669</f>
        <v>2196</v>
      </c>
      <c r="I671" s="3">
        <f>+I669</f>
        <v>79</v>
      </c>
      <c r="J671" s="3">
        <f>+J669</f>
        <v>279</v>
      </c>
    </row>
    <row r="672" spans="1:13" s="2" customFormat="1" ht="12.75" x14ac:dyDescent="0.2"/>
  </sheetData>
  <mergeCells count="2">
    <mergeCell ref="A2:M2"/>
    <mergeCell ref="A3:M3"/>
  </mergeCells>
  <printOptions horizontalCentered="1"/>
  <pageMargins left="0" right="0" top="0.25" bottom="0.25" header="0.25" footer="0.25"/>
  <pageSetup paperSize="5" scale="80" orientation="landscape" r:id="rId1"/>
  <headerFooter alignWithMargins="0">
    <oddFooter>&amp;RPage &amp;P of &amp;N</oddFooter>
  </headerFooter>
  <rowBreaks count="13" manualBreakCount="13">
    <brk id="39" max="16383" man="1"/>
    <brk id="88" max="16383" man="1"/>
    <brk id="142" max="16383" man="1"/>
    <brk id="196" max="16383" man="1"/>
    <brk id="245" max="16383" man="1"/>
    <brk id="301" max="16383" man="1"/>
    <brk id="350" max="16383" man="1"/>
    <brk id="396" max="16383" man="1"/>
    <brk id="448" max="16383" man="1"/>
    <brk id="500" max="16383" man="1"/>
    <brk id="554" max="16383" man="1"/>
    <brk id="602" max="16383" man="1"/>
    <brk id="6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 by SD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elehhardwick</cp:lastModifiedBy>
  <cp:lastPrinted>2015-03-03T20:01:41Z</cp:lastPrinted>
  <dcterms:created xsi:type="dcterms:W3CDTF">2008-10-28T18:22:21Z</dcterms:created>
  <dcterms:modified xsi:type="dcterms:W3CDTF">2015-03-19T16:12:34Z</dcterms:modified>
</cp:coreProperties>
</file>