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elehhardwick.NYSBOELAN\Desktop\Website Development\"/>
    </mc:Choice>
  </mc:AlternateContent>
  <bookViews>
    <workbookView xWindow="360" yWindow="90" windowWidth="11340" windowHeight="6795"/>
  </bookViews>
  <sheets>
    <sheet name="Gov by CD" sheetId="9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191" i="9" l="1"/>
  <c r="J191" i="9"/>
  <c r="I191" i="9"/>
  <c r="H191" i="9"/>
  <c r="G191" i="9"/>
  <c r="F191" i="9"/>
  <c r="E191" i="9"/>
  <c r="D191" i="9"/>
  <c r="C191" i="9"/>
  <c r="B191" i="9"/>
  <c r="M190" i="9"/>
  <c r="M191" i="9" l="1"/>
  <c r="M179" i="9"/>
  <c r="M51" i="9" l="1"/>
  <c r="L51" i="9"/>
  <c r="M42" i="9"/>
  <c r="L42" i="9"/>
  <c r="M30" i="9"/>
  <c r="L30" i="9"/>
  <c r="M19" i="9"/>
  <c r="L19" i="9"/>
  <c r="M296" i="9" l="1"/>
  <c r="M211" i="9"/>
  <c r="M192" i="9"/>
  <c r="M209" i="9" l="1"/>
  <c r="M332" i="9"/>
  <c r="M317" i="9"/>
  <c r="M335" i="9"/>
  <c r="B336" i="9"/>
  <c r="C336" i="9"/>
  <c r="D336" i="9"/>
  <c r="E336" i="9"/>
  <c r="F336" i="9"/>
  <c r="G336" i="9"/>
  <c r="H336" i="9"/>
  <c r="I336" i="9"/>
  <c r="J336" i="9"/>
  <c r="K336" i="9"/>
  <c r="L336" i="9"/>
  <c r="M284" i="9"/>
  <c r="M331" i="9" l="1"/>
  <c r="M261" i="9" l="1"/>
  <c r="M244" i="9"/>
  <c r="M334" i="9"/>
  <c r="M318" i="9"/>
  <c r="M225" i="9"/>
  <c r="M212" i="9"/>
  <c r="M205" i="9"/>
  <c r="M193" i="9"/>
  <c r="M180" i="9"/>
  <c r="M169" i="9"/>
  <c r="M242" i="9"/>
  <c r="M278" i="9"/>
  <c r="M265" i="9"/>
  <c r="M262" i="9"/>
  <c r="M210" i="9"/>
  <c r="M333" i="9"/>
  <c r="M308" i="9"/>
  <c r="M281" i="9"/>
  <c r="M263" i="9"/>
  <c r="M247" i="9"/>
  <c r="M204" i="9"/>
  <c r="M226" i="9"/>
  <c r="M213" i="9"/>
  <c r="M275" i="9"/>
  <c r="M224" i="9"/>
  <c r="M282" i="9"/>
  <c r="M297" i="9"/>
  <c r="M280" i="9"/>
  <c r="M248" i="9"/>
  <c r="M227" i="9"/>
  <c r="K194" i="9"/>
  <c r="J194" i="9"/>
  <c r="J196" i="9" s="1"/>
  <c r="I194" i="9"/>
  <c r="I196" i="9" s="1"/>
  <c r="H194" i="9"/>
  <c r="G194" i="9"/>
  <c r="G196" i="9" s="1"/>
  <c r="F194" i="9"/>
  <c r="E194" i="9"/>
  <c r="D194" i="9"/>
  <c r="C194" i="9"/>
  <c r="M285" i="9"/>
  <c r="M329" i="9"/>
  <c r="M295" i="9"/>
  <c r="M203" i="9"/>
  <c r="M237" i="9"/>
  <c r="M246" i="9"/>
  <c r="M276" i="9"/>
  <c r="M277" i="9"/>
  <c r="M298" i="9"/>
  <c r="M264" i="9"/>
  <c r="M238" i="9"/>
  <c r="M207" i="9"/>
  <c r="M243" i="9"/>
  <c r="M223" i="9"/>
  <c r="M32" i="9"/>
  <c r="M20" i="9"/>
  <c r="M10" i="9"/>
  <c r="M283" i="9"/>
  <c r="M328" i="9"/>
  <c r="M330" i="9"/>
  <c r="M239" i="9"/>
  <c r="M240" i="9"/>
  <c r="M208" i="9"/>
  <c r="M258" i="9"/>
  <c r="M241" i="9"/>
  <c r="M260" i="9"/>
  <c r="M245" i="9"/>
  <c r="M206" i="9"/>
  <c r="J338" i="9"/>
  <c r="I338" i="9"/>
  <c r="G338" i="9"/>
  <c r="C338" i="9"/>
  <c r="B338" i="9"/>
  <c r="L266" i="9"/>
  <c r="K266" i="9"/>
  <c r="J266" i="9"/>
  <c r="J268" i="9" s="1"/>
  <c r="I266" i="9"/>
  <c r="I268" i="9" s="1"/>
  <c r="H266" i="9"/>
  <c r="G266" i="9"/>
  <c r="G268" i="9" s="1"/>
  <c r="M259" i="9"/>
  <c r="L249" i="9"/>
  <c r="K249" i="9"/>
  <c r="J249" i="9"/>
  <c r="J251" i="9" s="1"/>
  <c r="L286" i="9"/>
  <c r="K286" i="9"/>
  <c r="J286" i="9"/>
  <c r="J288" i="9" s="1"/>
  <c r="I286" i="9"/>
  <c r="I288" i="9" s="1"/>
  <c r="H286" i="9"/>
  <c r="G286" i="9"/>
  <c r="G288" i="9" s="1"/>
  <c r="F286" i="9"/>
  <c r="E286" i="9"/>
  <c r="D286" i="9"/>
  <c r="C286" i="9"/>
  <c r="B286" i="9"/>
  <c r="L214" i="9"/>
  <c r="K214" i="9"/>
  <c r="J214" i="9"/>
  <c r="J216" i="9" s="1"/>
  <c r="L228" i="9"/>
  <c r="K228" i="9"/>
  <c r="J228" i="9"/>
  <c r="J230" i="9" s="1"/>
  <c r="I228" i="9"/>
  <c r="I230" i="9" s="1"/>
  <c r="H228" i="9"/>
  <c r="G228" i="9"/>
  <c r="G230" i="9" s="1"/>
  <c r="F228" i="9"/>
  <c r="E228" i="9"/>
  <c r="D228" i="9"/>
  <c r="C228" i="9"/>
  <c r="B228" i="9"/>
  <c r="L299" i="9"/>
  <c r="K299" i="9"/>
  <c r="J299" i="9"/>
  <c r="J301" i="9" s="1"/>
  <c r="I299" i="9"/>
  <c r="I301" i="9" s="1"/>
  <c r="H299" i="9"/>
  <c r="G299" i="9"/>
  <c r="G301" i="9" s="1"/>
  <c r="F299" i="9"/>
  <c r="E299" i="9"/>
  <c r="D299" i="9"/>
  <c r="C299" i="9"/>
  <c r="B299" i="9"/>
  <c r="L194" i="9"/>
  <c r="L128" i="9"/>
  <c r="K128" i="9"/>
  <c r="J128" i="9"/>
  <c r="J130" i="9" s="1"/>
  <c r="I128" i="9"/>
  <c r="I130" i="9" s="1"/>
  <c r="H128" i="9"/>
  <c r="G128" i="9"/>
  <c r="G130" i="9" s="1"/>
  <c r="F128" i="9"/>
  <c r="E128" i="9"/>
  <c r="D128" i="9"/>
  <c r="C128" i="9"/>
  <c r="B128" i="9"/>
  <c r="M127" i="9"/>
  <c r="M126" i="9"/>
  <c r="M125" i="9"/>
  <c r="L74" i="9"/>
  <c r="K74" i="9"/>
  <c r="J74" i="9"/>
  <c r="J76" i="9" s="1"/>
  <c r="I74" i="9"/>
  <c r="I76" i="9" s="1"/>
  <c r="H74" i="9"/>
  <c r="G74" i="9"/>
  <c r="G76" i="9" s="1"/>
  <c r="F74" i="9"/>
  <c r="E74" i="9"/>
  <c r="D74" i="9"/>
  <c r="C74" i="9"/>
  <c r="B74" i="9"/>
  <c r="M73" i="9"/>
  <c r="M72" i="9"/>
  <c r="M71" i="9"/>
  <c r="L33" i="9"/>
  <c r="K33" i="9"/>
  <c r="J33" i="9"/>
  <c r="J35" i="9" s="1"/>
  <c r="I33" i="9"/>
  <c r="I35" i="9" s="1"/>
  <c r="H33" i="9"/>
  <c r="G33" i="9"/>
  <c r="G35" i="9" s="1"/>
  <c r="F33" i="9"/>
  <c r="E33" i="9"/>
  <c r="D33" i="9"/>
  <c r="C33" i="9"/>
  <c r="C35" i="9" s="1"/>
  <c r="B33" i="9"/>
  <c r="M31" i="9"/>
  <c r="L319" i="9"/>
  <c r="K319" i="9"/>
  <c r="J319" i="9"/>
  <c r="J321" i="9" s="1"/>
  <c r="I319" i="9"/>
  <c r="I321" i="9" s="1"/>
  <c r="H319" i="9"/>
  <c r="G319" i="9"/>
  <c r="G321" i="9" s="1"/>
  <c r="F319" i="9"/>
  <c r="E319" i="9"/>
  <c r="D319" i="9"/>
  <c r="C319" i="9"/>
  <c r="B319" i="9"/>
  <c r="M319" i="9"/>
  <c r="L181" i="9"/>
  <c r="K181" i="9"/>
  <c r="J181" i="9"/>
  <c r="J183" i="9" s="1"/>
  <c r="I181" i="9"/>
  <c r="I183" i="9" s="1"/>
  <c r="H181" i="9"/>
  <c r="G181" i="9"/>
  <c r="G183" i="9" s="1"/>
  <c r="F181" i="9"/>
  <c r="E181" i="9"/>
  <c r="D181" i="9"/>
  <c r="C181" i="9"/>
  <c r="B181" i="9"/>
  <c r="L170" i="9"/>
  <c r="K170" i="9"/>
  <c r="J170" i="9"/>
  <c r="J172" i="9" s="1"/>
  <c r="I170" i="9"/>
  <c r="I172" i="9" s="1"/>
  <c r="H170" i="9"/>
  <c r="G170" i="9"/>
  <c r="G172" i="9" s="1"/>
  <c r="F170" i="9"/>
  <c r="E170" i="9"/>
  <c r="D170" i="9"/>
  <c r="C170" i="9"/>
  <c r="B170" i="9"/>
  <c r="M168" i="9"/>
  <c r="M170" i="9" s="1"/>
  <c r="L150" i="9"/>
  <c r="K150" i="9"/>
  <c r="J150" i="9"/>
  <c r="J152" i="9" s="1"/>
  <c r="I150" i="9"/>
  <c r="I152" i="9" s="1"/>
  <c r="H150" i="9"/>
  <c r="G150" i="9"/>
  <c r="G152" i="9" s="1"/>
  <c r="F150" i="9"/>
  <c r="E150" i="9"/>
  <c r="D150" i="9"/>
  <c r="C150" i="9"/>
  <c r="B150" i="9"/>
  <c r="M149" i="9"/>
  <c r="M148" i="9"/>
  <c r="L139" i="9"/>
  <c r="K139" i="9"/>
  <c r="J139" i="9"/>
  <c r="J141" i="9" s="1"/>
  <c r="I139" i="9"/>
  <c r="I141" i="9" s="1"/>
  <c r="H139" i="9"/>
  <c r="G139" i="9"/>
  <c r="G141" i="9" s="1"/>
  <c r="F139" i="9"/>
  <c r="E139" i="9"/>
  <c r="D139" i="9"/>
  <c r="C139" i="9"/>
  <c r="B139" i="9"/>
  <c r="M138" i="9"/>
  <c r="M137" i="9"/>
  <c r="L116" i="9"/>
  <c r="K116" i="9"/>
  <c r="J116" i="9"/>
  <c r="J118" i="9" s="1"/>
  <c r="I116" i="9"/>
  <c r="I118" i="9" s="1"/>
  <c r="H116" i="9"/>
  <c r="G116" i="9"/>
  <c r="G118" i="9" s="1"/>
  <c r="F116" i="9"/>
  <c r="E116" i="9"/>
  <c r="D116" i="9"/>
  <c r="C116" i="9"/>
  <c r="B116" i="9"/>
  <c r="M115" i="9"/>
  <c r="M114" i="9"/>
  <c r="L105" i="9"/>
  <c r="K105" i="9"/>
  <c r="J105" i="9"/>
  <c r="J107" i="9" s="1"/>
  <c r="I105" i="9"/>
  <c r="I107" i="9" s="1"/>
  <c r="H105" i="9"/>
  <c r="G105" i="9"/>
  <c r="G107" i="9" s="1"/>
  <c r="F105" i="9"/>
  <c r="E105" i="9"/>
  <c r="D105" i="9"/>
  <c r="C105" i="9"/>
  <c r="B105" i="9"/>
  <c r="M104" i="9"/>
  <c r="M103" i="9"/>
  <c r="L85" i="9"/>
  <c r="K85" i="9"/>
  <c r="J85" i="9"/>
  <c r="J87" i="9" s="1"/>
  <c r="I85" i="9"/>
  <c r="I87" i="9" s="1"/>
  <c r="H85" i="9"/>
  <c r="G85" i="9"/>
  <c r="G87" i="9" s="1"/>
  <c r="F85" i="9"/>
  <c r="E85" i="9"/>
  <c r="D85" i="9"/>
  <c r="C85" i="9"/>
  <c r="B85" i="9"/>
  <c r="M84" i="9"/>
  <c r="M83" i="9"/>
  <c r="L53" i="9"/>
  <c r="K53" i="9"/>
  <c r="J53" i="9"/>
  <c r="J55" i="9" s="1"/>
  <c r="I53" i="9"/>
  <c r="I55" i="9" s="1"/>
  <c r="H53" i="9"/>
  <c r="G53" i="9"/>
  <c r="G55" i="9" s="1"/>
  <c r="F53" i="9"/>
  <c r="E53" i="9"/>
  <c r="D53" i="9"/>
  <c r="C53" i="9"/>
  <c r="B53" i="9"/>
  <c r="M52" i="9"/>
  <c r="L21" i="9"/>
  <c r="K21" i="9"/>
  <c r="J21" i="9"/>
  <c r="J23" i="9" s="1"/>
  <c r="I21" i="9"/>
  <c r="I23" i="9" s="1"/>
  <c r="H21" i="9"/>
  <c r="G21" i="9"/>
  <c r="G23" i="9" s="1"/>
  <c r="F21" i="9"/>
  <c r="E21" i="9"/>
  <c r="D21" i="9"/>
  <c r="C21" i="9"/>
  <c r="B21" i="9"/>
  <c r="M21" i="9"/>
  <c r="J310" i="9"/>
  <c r="I310" i="9"/>
  <c r="G310" i="9"/>
  <c r="C310" i="9"/>
  <c r="B310" i="9"/>
  <c r="J161" i="9"/>
  <c r="I161" i="9"/>
  <c r="G161" i="9"/>
  <c r="C161" i="9"/>
  <c r="B161" i="9"/>
  <c r="M159" i="9"/>
  <c r="J96" i="9"/>
  <c r="I96" i="9"/>
  <c r="G96" i="9"/>
  <c r="C96" i="9"/>
  <c r="B96" i="9"/>
  <c r="M94" i="9"/>
  <c r="J64" i="9"/>
  <c r="I64" i="9"/>
  <c r="G64" i="9"/>
  <c r="C64" i="9"/>
  <c r="B64" i="9"/>
  <c r="M62" i="9"/>
  <c r="J44" i="9"/>
  <c r="I44" i="9"/>
  <c r="G44" i="9"/>
  <c r="C44" i="9"/>
  <c r="B44" i="9"/>
  <c r="J12" i="9"/>
  <c r="I12" i="9"/>
  <c r="G12" i="9"/>
  <c r="C12" i="9"/>
  <c r="B12" i="9"/>
  <c r="F266" i="9"/>
  <c r="E266" i="9"/>
  <c r="D266" i="9"/>
  <c r="C266" i="9"/>
  <c r="B266" i="9"/>
  <c r="I249" i="9"/>
  <c r="I251" i="9" s="1"/>
  <c r="H249" i="9"/>
  <c r="G249" i="9"/>
  <c r="G251" i="9" s="1"/>
  <c r="F249" i="9"/>
  <c r="E249" i="9"/>
  <c r="D249" i="9"/>
  <c r="C249" i="9"/>
  <c r="B249" i="9"/>
  <c r="I214" i="9"/>
  <c r="I216" i="9" s="1"/>
  <c r="H214" i="9"/>
  <c r="G214" i="9"/>
  <c r="G216" i="9" s="1"/>
  <c r="F214" i="9"/>
  <c r="E214" i="9"/>
  <c r="D214" i="9"/>
  <c r="C214" i="9"/>
  <c r="B214" i="9"/>
  <c r="C230" i="9"/>
  <c r="B194" i="9"/>
  <c r="B288" i="9" l="1"/>
  <c r="C76" i="9"/>
  <c r="C55" i="9"/>
  <c r="B118" i="9"/>
  <c r="C301" i="9"/>
  <c r="C23" i="9"/>
  <c r="B35" i="9"/>
  <c r="B55" i="9"/>
  <c r="B268" i="9"/>
  <c r="M105" i="9"/>
  <c r="M116" i="9"/>
  <c r="B87" i="9"/>
  <c r="C107" i="9"/>
  <c r="M128" i="9"/>
  <c r="B301" i="9"/>
  <c r="C288" i="9"/>
  <c r="B76" i="9"/>
  <c r="B152" i="9"/>
  <c r="B321" i="9"/>
  <c r="C118" i="9"/>
  <c r="C152" i="9"/>
  <c r="C172" i="9"/>
  <c r="B141" i="9"/>
  <c r="M74" i="9"/>
  <c r="M249" i="9"/>
  <c r="M299" i="9"/>
  <c r="M181" i="9"/>
  <c r="B216" i="9"/>
  <c r="B251" i="9"/>
  <c r="M53" i="9"/>
  <c r="M150" i="9"/>
  <c r="B130" i="9"/>
  <c r="M139" i="9"/>
  <c r="C130" i="9"/>
  <c r="M286" i="9"/>
  <c r="M228" i="9"/>
  <c r="C141" i="9"/>
  <c r="M85" i="9"/>
  <c r="C87" i="9"/>
  <c r="C183" i="9"/>
  <c r="M33" i="9"/>
  <c r="C251" i="9"/>
  <c r="B23" i="9"/>
  <c r="B107" i="9"/>
  <c r="B172" i="9"/>
  <c r="B230" i="9"/>
  <c r="C268" i="9"/>
  <c r="B183" i="9"/>
  <c r="C321" i="9"/>
  <c r="M266" i="9"/>
  <c r="M214" i="9"/>
  <c r="M336" i="9"/>
  <c r="C216" i="9"/>
  <c r="M194" i="9"/>
  <c r="B196" i="9"/>
  <c r="C196" i="9"/>
</calcChain>
</file>

<file path=xl/sharedStrings.xml><?xml version="1.0" encoding="utf-8"?>
<sst xmlns="http://schemas.openxmlformats.org/spreadsheetml/2006/main" count="1066" uniqueCount="115">
  <si>
    <t>County</t>
  </si>
  <si>
    <t>BVS</t>
  </si>
  <si>
    <t>Total</t>
  </si>
  <si>
    <t>RECAP</t>
  </si>
  <si>
    <t>Washington</t>
  </si>
  <si>
    <t>1st  CONGRESSIONAL DISTRICT</t>
  </si>
  <si>
    <t>Part of Suffolk</t>
  </si>
  <si>
    <t>Albany</t>
  </si>
  <si>
    <t>Columbia</t>
  </si>
  <si>
    <t>Greene</t>
  </si>
  <si>
    <t>Schoharie</t>
  </si>
  <si>
    <t>Sullivan</t>
  </si>
  <si>
    <t>Ulster</t>
  </si>
  <si>
    <t>Clinton</t>
  </si>
  <si>
    <t>Essex</t>
  </si>
  <si>
    <t>Franklin</t>
  </si>
  <si>
    <t>Fulton</t>
  </si>
  <si>
    <t>Hamilton</t>
  </si>
  <si>
    <t>Schenectady</t>
  </si>
  <si>
    <t>St. Lawrence</t>
  </si>
  <si>
    <t>Warren</t>
  </si>
  <si>
    <t>Jefferson</t>
  </si>
  <si>
    <t>Lewis</t>
  </si>
  <si>
    <t>Onondaga</t>
  </si>
  <si>
    <t>Livingston</t>
  </si>
  <si>
    <t>Seneca</t>
  </si>
  <si>
    <t>Steuben</t>
  </si>
  <si>
    <t>Wayne</t>
  </si>
  <si>
    <t>Yates</t>
  </si>
  <si>
    <t>Allegany</t>
  </si>
  <si>
    <t>Cattaraugus</t>
  </si>
  <si>
    <t>Chautauqua</t>
  </si>
  <si>
    <t>Genesee</t>
  </si>
  <si>
    <t>Orleans</t>
  </si>
  <si>
    <t>Wyoming</t>
  </si>
  <si>
    <t>Richmond</t>
  </si>
  <si>
    <t>2nd  CONGRESSIONAL DISTRICT</t>
  </si>
  <si>
    <t>Part of Nassau</t>
  </si>
  <si>
    <t>3rd  CONGRESSIONAL DISTRICT</t>
  </si>
  <si>
    <t>4th  CONGRESSIONAL DISTRICT</t>
  </si>
  <si>
    <t>5th  CONGRESSIONAL DISTRICT</t>
  </si>
  <si>
    <t>Part of Queens</t>
  </si>
  <si>
    <t>6th  CONGRESSIONAL DISTRICT</t>
  </si>
  <si>
    <t>7th  CONGRESSIONAL DISTRICT</t>
  </si>
  <si>
    <t>Part of Bronx</t>
  </si>
  <si>
    <t>8th  CONGRESSIONAL DISTRICT</t>
  </si>
  <si>
    <t>Part of Kings</t>
  </si>
  <si>
    <t>Part of New York</t>
  </si>
  <si>
    <t>9th  CONGRESSIONAL DISTRICT</t>
  </si>
  <si>
    <t>10th  CONGRESSIONAL DISTRICT</t>
  </si>
  <si>
    <t>11th  CONGRESSIONAL DISTRICT</t>
  </si>
  <si>
    <t>12th  CONGRESSIONAL DISTRICT</t>
  </si>
  <si>
    <t>13th  CONGRESSIONAL DISTRICT</t>
  </si>
  <si>
    <t>14th  CONGRESSIONAL DISTRICT</t>
  </si>
  <si>
    <t>15th  CONGRESSIONAL DISTRICT</t>
  </si>
  <si>
    <t>16th  CONGRESSIONAL DISTRICT</t>
  </si>
  <si>
    <t>17th  CONGRESSIONAL DISTRICT</t>
  </si>
  <si>
    <t>Part of Westchester</t>
  </si>
  <si>
    <t>18th  CONGRESSIONAL DISTRICT</t>
  </si>
  <si>
    <t>19th  CONGRESSIONAL DISTRICT</t>
  </si>
  <si>
    <t>Part of Dutchess</t>
  </si>
  <si>
    <t>Putnam</t>
  </si>
  <si>
    <t>20th  CONGRESSIONAL DISTRICT</t>
  </si>
  <si>
    <t>Part of Rensselaer</t>
  </si>
  <si>
    <t>Part of Saratoga</t>
  </si>
  <si>
    <t>21st  CONGRESSIONAL DISTRICT</t>
  </si>
  <si>
    <t>22nd  CONGRESSIONAL DISTRICT</t>
  </si>
  <si>
    <t>Part of Broome</t>
  </si>
  <si>
    <t>Part of Tioga</t>
  </si>
  <si>
    <t>23rd  CONGRESSIONAL DISTRICT</t>
  </si>
  <si>
    <t>Madison</t>
  </si>
  <si>
    <t>24th  CONGRESSIONAL DISTRICT</t>
  </si>
  <si>
    <t>Part of Ontario</t>
  </si>
  <si>
    <t>Chenango</t>
  </si>
  <si>
    <t>Cortland</t>
  </si>
  <si>
    <t>25th  CONGRESSIONAL DISTRICT</t>
  </si>
  <si>
    <t>Hawkins</t>
  </si>
  <si>
    <t>Part of Monroe</t>
  </si>
  <si>
    <t>26th  CONGRESSIONAL DISTRICT</t>
  </si>
  <si>
    <t>Part of Erie</t>
  </si>
  <si>
    <t>Part of Niagara</t>
  </si>
  <si>
    <t>27th  CONGRESSIONAL DISTRICT</t>
  </si>
  <si>
    <t>Chemung</t>
  </si>
  <si>
    <t>Schuyler</t>
  </si>
  <si>
    <t>Rockland</t>
  </si>
  <si>
    <t>Delaware</t>
  </si>
  <si>
    <t>Otsego</t>
  </si>
  <si>
    <t>Steven</t>
  </si>
  <si>
    <t>Part of Oswego</t>
  </si>
  <si>
    <t>Tompkins</t>
  </si>
  <si>
    <t>REP</t>
  </si>
  <si>
    <t>IND</t>
  </si>
  <si>
    <t>CON</t>
  </si>
  <si>
    <t>WOR</t>
  </si>
  <si>
    <t>LBT</t>
  </si>
  <si>
    <t>DEM</t>
  </si>
  <si>
    <t>Cuomo</t>
  </si>
  <si>
    <t>Governor Vote by Congressional District</t>
  </si>
  <si>
    <t>Orange</t>
  </si>
  <si>
    <t>Michael</t>
  </si>
  <si>
    <t>WEP</t>
  </si>
  <si>
    <t>SAP</t>
  </si>
  <si>
    <t>SCC</t>
  </si>
  <si>
    <t>GRE</t>
  </si>
  <si>
    <t>Oneida</t>
  </si>
  <si>
    <t>Part of Herkimer</t>
  </si>
  <si>
    <t>Part of Montgomery</t>
  </si>
  <si>
    <t>Cayuga</t>
  </si>
  <si>
    <t>NYS Board of Elections November 4, 2014</t>
  </si>
  <si>
    <t>Andrew M.</t>
  </si>
  <si>
    <t>Rob</t>
  </si>
  <si>
    <t>Astorino</t>
  </si>
  <si>
    <t>Howie</t>
  </si>
  <si>
    <t>Cohn</t>
  </si>
  <si>
    <t>McDermott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</si>
</sst>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6" fillId="0" borderId="0"/>
  </cellStyleXfs>
  <cellXfs count="24">
    <xf numFmtId="0" fontId="0" fillId="0" borderId="0" xfId="0"/>
    <xf numFmtId="0" fontId="1" fillId="0" borderId="0" xfId="0" applyFont="1"/>
    <xf numFmtId="3" fontId="0" fillId="0" borderId="0" xfId="0" applyNumberFormat="1"/>
    <xf numFmtId="3" fontId="5" fillId="2" borderId="1" xfId="0" applyNumberFormat="1" applyFont="1" applyFill="1" applyBorder="1"/>
    <xf numFmtId="3" fontId="1" fillId="0" borderId="0" xfId="0" applyNumberFormat="1" applyFont="1"/>
    <xf numFmtId="3" fontId="2" fillId="0" borderId="0" xfId="0" applyNumberFormat="1" applyFont="1"/>
    <xf numFmtId="3" fontId="0" fillId="0" borderId="4" xfId="0" applyNumberFormat="1" applyBorder="1"/>
    <xf numFmtId="3" fontId="1" fillId="0" borderId="4" xfId="0" applyNumberFormat="1" applyFont="1" applyBorder="1"/>
    <xf numFmtId="3" fontId="2" fillId="0" borderId="4" xfId="0" applyNumberFormat="1" applyFont="1" applyBorder="1"/>
    <xf numFmtId="3" fontId="5" fillId="2" borderId="1" xfId="0" applyNumberFormat="1" applyFont="1" applyFill="1" applyBorder="1" applyAlignment="1">
      <alignment horizontal="right"/>
    </xf>
    <xf numFmtId="3" fontId="2" fillId="0" borderId="2" xfId="0" applyNumberFormat="1" applyFont="1" applyBorder="1"/>
    <xf numFmtId="3" fontId="0" fillId="0" borderId="0" xfId="0" applyNumberFormat="1" applyFill="1"/>
    <xf numFmtId="3" fontId="1" fillId="0" borderId="0" xfId="0" applyNumberFormat="1" applyFont="1" applyAlignment="1">
      <alignment horizontal="center"/>
    </xf>
    <xf numFmtId="3" fontId="4" fillId="0" borderId="0" xfId="0" applyNumberFormat="1" applyFont="1"/>
    <xf numFmtId="3" fontId="5" fillId="2" borderId="3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7" fillId="0" borderId="0" xfId="0" applyNumberFormat="1" applyFont="1"/>
    <xf numFmtId="0" fontId="9" fillId="0" borderId="7" xfId="3" applyFont="1" applyFill="1" applyBorder="1" applyAlignment="1">
      <alignment horizontal="right" wrapText="1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</cellXfs>
  <cellStyles count="4">
    <cellStyle name="Normal" xfId="0" builtinId="0"/>
    <cellStyle name="Normal 2" xfId="1"/>
    <cellStyle name="Normal 3" xfId="2"/>
    <cellStyle name="Normal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OTE%20RESULTS\2014\General\County%20Spreadsheets\Putn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ernor"/>
      <sheetName val="Gov by AD"/>
      <sheetName val="Gov by CD"/>
      <sheetName val="Gov by SD"/>
      <sheetName val="Comptroller"/>
      <sheetName val="Attorney Gen"/>
      <sheetName val="JD"/>
      <sheetName val="CD"/>
      <sheetName val="SD"/>
      <sheetName val="AD"/>
      <sheetName val="Prop 1"/>
      <sheetName val="Prop 2"/>
      <sheetName val="Prop 3"/>
    </sheetNames>
    <sheetDataSet>
      <sheetData sheetId="0">
        <row r="44">
          <cell r="B44">
            <v>9357</v>
          </cell>
          <cell r="C44">
            <v>11867</v>
          </cell>
          <cell r="D44">
            <v>2697</v>
          </cell>
          <cell r="E44">
            <v>847</v>
          </cell>
          <cell r="F44">
            <v>624</v>
          </cell>
          <cell r="G44">
            <v>961</v>
          </cell>
          <cell r="H44">
            <v>497</v>
          </cell>
          <cell r="I44">
            <v>28</v>
          </cell>
          <cell r="J44">
            <v>75</v>
          </cell>
          <cell r="K44">
            <v>478</v>
          </cell>
        </row>
      </sheetData>
      <sheetData sheetId="1">
        <row r="862">
          <cell r="B862">
            <v>2912</v>
          </cell>
        </row>
      </sheetData>
      <sheetData sheetId="2">
        <row r="191">
          <cell r="B191">
            <v>9357</v>
          </cell>
        </row>
      </sheetData>
      <sheetData sheetId="3">
        <row r="393">
          <cell r="B393">
            <v>4098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9"/>
  <sheetViews>
    <sheetView tabSelected="1" zoomScaleNormal="100" workbookViewId="0"/>
  </sheetViews>
  <sheetFormatPr defaultRowHeight="15" x14ac:dyDescent="0.2"/>
  <cols>
    <col min="1" max="1" width="31.140625" style="19" customWidth="1"/>
    <col min="2" max="2" width="16" style="19" customWidth="1"/>
    <col min="3" max="3" width="15.42578125" style="19" customWidth="1"/>
    <col min="4" max="4" width="14.42578125" style="19" customWidth="1"/>
    <col min="5" max="6" width="14.28515625" style="19" customWidth="1"/>
    <col min="7" max="7" width="14.85546875" style="19" customWidth="1"/>
    <col min="8" max="8" width="15.28515625" style="19" customWidth="1"/>
    <col min="9" max="9" width="13.5703125" style="19" customWidth="1"/>
    <col min="10" max="10" width="14.42578125" style="19" customWidth="1"/>
    <col min="11" max="11" width="14.140625" style="19" customWidth="1"/>
    <col min="12" max="12" width="14.7109375" style="19" customWidth="1"/>
    <col min="13" max="13" width="13.7109375" style="19" customWidth="1"/>
    <col min="14" max="14" width="19.28515625" style="19" customWidth="1"/>
    <col min="15" max="16384" width="9.140625" style="19"/>
  </cols>
  <sheetData>
    <row r="1" spans="1:14" s="2" customFormat="1" ht="12.75" x14ac:dyDescent="0.2"/>
    <row r="2" spans="1:14" s="2" customFormat="1" ht="23.25" customHeight="1" x14ac:dyDescent="0.35">
      <c r="A2" s="22" t="s">
        <v>108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2"/>
    </row>
    <row r="3" spans="1:14" s="2" customFormat="1" ht="23.25" customHeight="1" x14ac:dyDescent="0.35">
      <c r="A3" s="22" t="s">
        <v>97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2"/>
    </row>
    <row r="4" spans="1:14" s="2" customFormat="1" ht="23.25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s="2" customFormat="1" ht="12.75" x14ac:dyDescent="0.2">
      <c r="A5" s="4" t="s">
        <v>5</v>
      </c>
      <c r="B5" s="4"/>
      <c r="C5" s="4"/>
      <c r="E5" s="4"/>
      <c r="F5" s="4"/>
      <c r="G5" s="4"/>
    </row>
    <row r="6" spans="1:14" s="2" customFormat="1" ht="12.75" x14ac:dyDescent="0.2">
      <c r="B6" s="4"/>
      <c r="C6" s="4"/>
      <c r="D6" s="4"/>
      <c r="E6" s="4"/>
      <c r="F6" s="4"/>
      <c r="G6" s="4"/>
    </row>
    <row r="7" spans="1:14" s="2" customFormat="1" ht="12.75" x14ac:dyDescent="0.2">
      <c r="A7" s="4"/>
      <c r="B7" s="14" t="s">
        <v>109</v>
      </c>
      <c r="C7" s="14" t="s">
        <v>110</v>
      </c>
      <c r="D7" s="14" t="s">
        <v>110</v>
      </c>
      <c r="E7" s="14" t="s">
        <v>109</v>
      </c>
      <c r="F7" s="14" t="s">
        <v>109</v>
      </c>
      <c r="G7" s="14" t="s">
        <v>112</v>
      </c>
      <c r="H7" s="14" t="s">
        <v>109</v>
      </c>
      <c r="I7" s="14" t="s">
        <v>87</v>
      </c>
      <c r="J7" s="14" t="s">
        <v>99</v>
      </c>
      <c r="K7" s="14" t="s">
        <v>110</v>
      </c>
      <c r="L7" s="14"/>
      <c r="M7" s="15"/>
    </row>
    <row r="8" spans="1:14" s="2" customFormat="1" ht="12.75" x14ac:dyDescent="0.2">
      <c r="A8" s="4" t="s">
        <v>0</v>
      </c>
      <c r="B8" s="16" t="s">
        <v>96</v>
      </c>
      <c r="C8" s="16" t="s">
        <v>111</v>
      </c>
      <c r="D8" s="16" t="s">
        <v>111</v>
      </c>
      <c r="E8" s="16" t="s">
        <v>96</v>
      </c>
      <c r="F8" s="16" t="s">
        <v>96</v>
      </c>
      <c r="G8" s="16" t="s">
        <v>76</v>
      </c>
      <c r="H8" s="16" t="s">
        <v>96</v>
      </c>
      <c r="I8" s="16" t="s">
        <v>113</v>
      </c>
      <c r="J8" s="16" t="s">
        <v>114</v>
      </c>
      <c r="K8" s="16" t="s">
        <v>111</v>
      </c>
      <c r="L8" s="16" t="s">
        <v>1</v>
      </c>
      <c r="M8" s="17" t="s">
        <v>2</v>
      </c>
    </row>
    <row r="9" spans="1:14" s="2" customFormat="1" ht="12.75" x14ac:dyDescent="0.2">
      <c r="A9" s="4"/>
      <c r="B9" s="9" t="s">
        <v>95</v>
      </c>
      <c r="C9" s="9" t="s">
        <v>90</v>
      </c>
      <c r="D9" s="9" t="s">
        <v>92</v>
      </c>
      <c r="E9" s="9" t="s">
        <v>93</v>
      </c>
      <c r="F9" s="9" t="s">
        <v>91</v>
      </c>
      <c r="G9" s="9" t="s">
        <v>103</v>
      </c>
      <c r="H9" s="9" t="s">
        <v>100</v>
      </c>
      <c r="I9" s="9" t="s">
        <v>101</v>
      </c>
      <c r="J9" s="9" t="s">
        <v>94</v>
      </c>
      <c r="K9" s="9" t="s">
        <v>102</v>
      </c>
      <c r="L9" s="16"/>
      <c r="M9" s="9"/>
    </row>
    <row r="10" spans="1:14" s="2" customFormat="1" ht="12.75" x14ac:dyDescent="0.2">
      <c r="A10" s="4" t="s">
        <v>6</v>
      </c>
      <c r="B10" s="2">
        <v>67831</v>
      </c>
      <c r="C10" s="2">
        <v>64611</v>
      </c>
      <c r="D10" s="2">
        <v>14857</v>
      </c>
      <c r="E10" s="2">
        <v>4208</v>
      </c>
      <c r="F10" s="2">
        <v>3969</v>
      </c>
      <c r="G10" s="2">
        <v>5498</v>
      </c>
      <c r="H10" s="2">
        <v>3507</v>
      </c>
      <c r="I10" s="2">
        <v>158</v>
      </c>
      <c r="J10" s="2">
        <v>615</v>
      </c>
      <c r="K10" s="2">
        <v>3651</v>
      </c>
      <c r="L10" s="2">
        <v>7656</v>
      </c>
      <c r="M10" s="4">
        <f>SUM(B10:L10)</f>
        <v>176561</v>
      </c>
    </row>
    <row r="11" spans="1:14" s="2" customFormat="1" ht="12.75" x14ac:dyDescent="0.2"/>
    <row r="12" spans="1:14" s="2" customFormat="1" ht="12.75" x14ac:dyDescent="0.2">
      <c r="A12" s="3" t="s">
        <v>3</v>
      </c>
      <c r="B12" s="3">
        <f>+B10+E10+F10+H10</f>
        <v>79515</v>
      </c>
      <c r="C12" s="3">
        <f>+C10+D10+K10</f>
        <v>83119</v>
      </c>
      <c r="G12" s="3">
        <f>+G10</f>
        <v>5498</v>
      </c>
      <c r="I12" s="3">
        <f>+I10</f>
        <v>158</v>
      </c>
      <c r="J12" s="3">
        <f>+J10</f>
        <v>615</v>
      </c>
    </row>
    <row r="13" spans="1:14" s="2" customFormat="1" ht="12.75" x14ac:dyDescent="0.2"/>
    <row r="14" spans="1:14" s="2" customFormat="1" ht="12.75" x14ac:dyDescent="0.2">
      <c r="A14" s="4" t="s">
        <v>36</v>
      </c>
      <c r="B14" s="4"/>
      <c r="C14" s="4"/>
      <c r="D14" s="4"/>
      <c r="E14" s="4"/>
      <c r="F14" s="4"/>
      <c r="G14" s="4"/>
    </row>
    <row r="15" spans="1:14" s="2" customFormat="1" ht="12.75" x14ac:dyDescent="0.2">
      <c r="B15" s="4"/>
      <c r="C15" s="4"/>
      <c r="D15" s="4"/>
      <c r="E15" s="4"/>
      <c r="F15" s="4"/>
      <c r="G15" s="4"/>
    </row>
    <row r="16" spans="1:14" s="2" customFormat="1" ht="12.75" x14ac:dyDescent="0.2">
      <c r="A16" s="4"/>
      <c r="B16" s="14" t="s">
        <v>109</v>
      </c>
      <c r="C16" s="14" t="s">
        <v>110</v>
      </c>
      <c r="D16" s="14" t="s">
        <v>110</v>
      </c>
      <c r="E16" s="14" t="s">
        <v>109</v>
      </c>
      <c r="F16" s="14" t="s">
        <v>109</v>
      </c>
      <c r="G16" s="14" t="s">
        <v>112</v>
      </c>
      <c r="H16" s="14" t="s">
        <v>109</v>
      </c>
      <c r="I16" s="14" t="s">
        <v>87</v>
      </c>
      <c r="J16" s="14" t="s">
        <v>99</v>
      </c>
      <c r="K16" s="14" t="s">
        <v>110</v>
      </c>
      <c r="L16" s="14"/>
      <c r="M16" s="15"/>
    </row>
    <row r="17" spans="1:13" s="2" customFormat="1" ht="12.75" x14ac:dyDescent="0.2">
      <c r="A17" s="4" t="s">
        <v>0</v>
      </c>
      <c r="B17" s="16" t="s">
        <v>96</v>
      </c>
      <c r="C17" s="16" t="s">
        <v>111</v>
      </c>
      <c r="D17" s="16" t="s">
        <v>111</v>
      </c>
      <c r="E17" s="16" t="s">
        <v>96</v>
      </c>
      <c r="F17" s="16" t="s">
        <v>96</v>
      </c>
      <c r="G17" s="16" t="s">
        <v>76</v>
      </c>
      <c r="H17" s="16" t="s">
        <v>96</v>
      </c>
      <c r="I17" s="16" t="s">
        <v>113</v>
      </c>
      <c r="J17" s="16" t="s">
        <v>114</v>
      </c>
      <c r="K17" s="16" t="s">
        <v>111</v>
      </c>
      <c r="L17" s="16" t="s">
        <v>1</v>
      </c>
      <c r="M17" s="17" t="s">
        <v>2</v>
      </c>
    </row>
    <row r="18" spans="1:13" s="2" customFormat="1" ht="12.75" x14ac:dyDescent="0.2">
      <c r="A18" s="4"/>
      <c r="B18" s="9" t="s">
        <v>95</v>
      </c>
      <c r="C18" s="9" t="s">
        <v>90</v>
      </c>
      <c r="D18" s="9" t="s">
        <v>92</v>
      </c>
      <c r="E18" s="9" t="s">
        <v>93</v>
      </c>
      <c r="F18" s="9" t="s">
        <v>91</v>
      </c>
      <c r="G18" s="9" t="s">
        <v>103</v>
      </c>
      <c r="H18" s="9" t="s">
        <v>100</v>
      </c>
      <c r="I18" s="9" t="s">
        <v>101</v>
      </c>
      <c r="J18" s="9" t="s">
        <v>94</v>
      </c>
      <c r="K18" s="9" t="s">
        <v>102</v>
      </c>
      <c r="L18" s="16"/>
      <c r="M18" s="9"/>
    </row>
    <row r="19" spans="1:13" customFormat="1" ht="12.75" x14ac:dyDescent="0.2">
      <c r="A19" s="1" t="s">
        <v>37</v>
      </c>
      <c r="B19" s="21">
        <v>15892</v>
      </c>
      <c r="C19" s="21">
        <v>22266</v>
      </c>
      <c r="D19" s="21">
        <v>3854</v>
      </c>
      <c r="E19" s="21">
        <v>912</v>
      </c>
      <c r="F19" s="21">
        <v>751</v>
      </c>
      <c r="G19" s="21">
        <v>1132</v>
      </c>
      <c r="H19" s="21">
        <v>803</v>
      </c>
      <c r="I19" s="21">
        <v>73</v>
      </c>
      <c r="J19" s="21">
        <v>134</v>
      </c>
      <c r="K19" s="21">
        <v>742</v>
      </c>
      <c r="L19" s="21">
        <f>716+161+19</f>
        <v>896</v>
      </c>
      <c r="M19" s="4">
        <f>SUM(B19:L19)</f>
        <v>47455</v>
      </c>
    </row>
    <row r="20" spans="1:13" s="2" customFormat="1" ht="13.5" thickBot="1" x14ac:dyDescent="0.25">
      <c r="A20" s="4" t="s">
        <v>6</v>
      </c>
      <c r="B20" s="6">
        <v>41866</v>
      </c>
      <c r="C20" s="6">
        <v>34306</v>
      </c>
      <c r="D20" s="6">
        <v>7939</v>
      </c>
      <c r="E20" s="6">
        <v>2103</v>
      </c>
      <c r="F20" s="6">
        <v>1864</v>
      </c>
      <c r="G20" s="6">
        <v>2709</v>
      </c>
      <c r="H20" s="6">
        <v>1689</v>
      </c>
      <c r="I20" s="6">
        <v>137</v>
      </c>
      <c r="J20" s="6">
        <v>378</v>
      </c>
      <c r="K20" s="6">
        <v>1999</v>
      </c>
      <c r="L20" s="6">
        <v>4065</v>
      </c>
      <c r="M20" s="7">
        <f>SUM(B20:L20)</f>
        <v>99055</v>
      </c>
    </row>
    <row r="21" spans="1:13" s="2" customFormat="1" ht="12.75" x14ac:dyDescent="0.2">
      <c r="A21" s="18" t="s">
        <v>2</v>
      </c>
      <c r="B21" s="4">
        <f t="shared" ref="B21:M21" si="0">SUM(B19:B20)</f>
        <v>57758</v>
      </c>
      <c r="C21" s="4">
        <f t="shared" si="0"/>
        <v>56572</v>
      </c>
      <c r="D21" s="4">
        <f t="shared" si="0"/>
        <v>11793</v>
      </c>
      <c r="E21" s="4">
        <f t="shared" si="0"/>
        <v>3015</v>
      </c>
      <c r="F21" s="4">
        <f t="shared" si="0"/>
        <v>2615</v>
      </c>
      <c r="G21" s="4">
        <f t="shared" si="0"/>
        <v>3841</v>
      </c>
      <c r="H21" s="4">
        <f t="shared" si="0"/>
        <v>2492</v>
      </c>
      <c r="I21" s="4">
        <f t="shared" si="0"/>
        <v>210</v>
      </c>
      <c r="J21" s="4">
        <f t="shared" si="0"/>
        <v>512</v>
      </c>
      <c r="K21" s="4">
        <f t="shared" si="0"/>
        <v>2741</v>
      </c>
      <c r="L21" s="4">
        <f t="shared" si="0"/>
        <v>4961</v>
      </c>
      <c r="M21" s="4">
        <f t="shared" si="0"/>
        <v>146510</v>
      </c>
    </row>
    <row r="22" spans="1:13" s="2" customFormat="1" ht="12.75" x14ac:dyDescent="0.2">
      <c r="A22" s="4"/>
    </row>
    <row r="23" spans="1:13" s="2" customFormat="1" ht="12.75" x14ac:dyDescent="0.2">
      <c r="A23" s="3" t="s">
        <v>3</v>
      </c>
      <c r="B23" s="3">
        <f>+B21+E21+F21+H21</f>
        <v>65880</v>
      </c>
      <c r="C23" s="3">
        <f>+C21+D21+K21</f>
        <v>71106</v>
      </c>
      <c r="G23" s="3">
        <f>+G21</f>
        <v>3841</v>
      </c>
      <c r="I23" s="3">
        <f>+I21</f>
        <v>210</v>
      </c>
      <c r="J23" s="3">
        <f>+J21</f>
        <v>512</v>
      </c>
    </row>
    <row r="24" spans="1:13" s="2" customFormat="1" ht="12.75" x14ac:dyDescent="0.2"/>
    <row r="25" spans="1:13" s="2" customFormat="1" ht="12.75" x14ac:dyDescent="0.2">
      <c r="A25" s="4" t="s">
        <v>38</v>
      </c>
      <c r="B25" s="4"/>
      <c r="C25" s="4"/>
      <c r="D25" s="4"/>
      <c r="E25" s="4"/>
      <c r="F25" s="4"/>
      <c r="G25" s="4"/>
    </row>
    <row r="26" spans="1:13" s="2" customFormat="1" ht="12.75" x14ac:dyDescent="0.2">
      <c r="B26" s="4"/>
      <c r="C26" s="4"/>
      <c r="D26" s="4"/>
      <c r="E26" s="4"/>
      <c r="F26" s="4"/>
      <c r="G26" s="4"/>
    </row>
    <row r="27" spans="1:13" s="2" customFormat="1" ht="12.75" x14ac:dyDescent="0.2">
      <c r="A27" s="4"/>
      <c r="B27" s="14" t="s">
        <v>109</v>
      </c>
      <c r="C27" s="14" t="s">
        <v>110</v>
      </c>
      <c r="D27" s="14" t="s">
        <v>110</v>
      </c>
      <c r="E27" s="14" t="s">
        <v>109</v>
      </c>
      <c r="F27" s="14" t="s">
        <v>109</v>
      </c>
      <c r="G27" s="14" t="s">
        <v>112</v>
      </c>
      <c r="H27" s="14" t="s">
        <v>109</v>
      </c>
      <c r="I27" s="14" t="s">
        <v>87</v>
      </c>
      <c r="J27" s="14" t="s">
        <v>99</v>
      </c>
      <c r="K27" s="14" t="s">
        <v>110</v>
      </c>
      <c r="L27" s="14"/>
      <c r="M27" s="15"/>
    </row>
    <row r="28" spans="1:13" s="2" customFormat="1" ht="12.75" x14ac:dyDescent="0.2">
      <c r="A28" s="4" t="s">
        <v>0</v>
      </c>
      <c r="B28" s="16" t="s">
        <v>96</v>
      </c>
      <c r="C28" s="16" t="s">
        <v>111</v>
      </c>
      <c r="D28" s="16" t="s">
        <v>111</v>
      </c>
      <c r="E28" s="16" t="s">
        <v>96</v>
      </c>
      <c r="F28" s="16" t="s">
        <v>96</v>
      </c>
      <c r="G28" s="16" t="s">
        <v>76</v>
      </c>
      <c r="H28" s="16" t="s">
        <v>96</v>
      </c>
      <c r="I28" s="16" t="s">
        <v>113</v>
      </c>
      <c r="J28" s="16" t="s">
        <v>114</v>
      </c>
      <c r="K28" s="16" t="s">
        <v>111</v>
      </c>
      <c r="L28" s="16" t="s">
        <v>1</v>
      </c>
      <c r="M28" s="17" t="s">
        <v>2</v>
      </c>
    </row>
    <row r="29" spans="1:13" s="2" customFormat="1" ht="12.75" x14ac:dyDescent="0.2">
      <c r="A29" s="4"/>
      <c r="B29" s="9" t="s">
        <v>95</v>
      </c>
      <c r="C29" s="9" t="s">
        <v>90</v>
      </c>
      <c r="D29" s="9" t="s">
        <v>92</v>
      </c>
      <c r="E29" s="9" t="s">
        <v>93</v>
      </c>
      <c r="F29" s="9" t="s">
        <v>91</v>
      </c>
      <c r="G29" s="9" t="s">
        <v>103</v>
      </c>
      <c r="H29" s="9" t="s">
        <v>100</v>
      </c>
      <c r="I29" s="9" t="s">
        <v>101</v>
      </c>
      <c r="J29" s="9" t="s">
        <v>94</v>
      </c>
      <c r="K29" s="9" t="s">
        <v>102</v>
      </c>
      <c r="L29" s="16"/>
      <c r="M29" s="9"/>
    </row>
    <row r="30" spans="1:13" customFormat="1" ht="12.75" x14ac:dyDescent="0.2">
      <c r="A30" s="1" t="s">
        <v>37</v>
      </c>
      <c r="B30" s="21">
        <v>41097</v>
      </c>
      <c r="C30" s="21">
        <v>31852</v>
      </c>
      <c r="D30" s="21">
        <v>4568</v>
      </c>
      <c r="E30" s="21">
        <v>1934</v>
      </c>
      <c r="F30" s="21">
        <v>1340</v>
      </c>
      <c r="G30" s="21">
        <v>2416</v>
      </c>
      <c r="H30" s="21">
        <v>2033</v>
      </c>
      <c r="I30" s="21">
        <v>332</v>
      </c>
      <c r="J30" s="21">
        <v>218</v>
      </c>
      <c r="K30" s="21">
        <v>792</v>
      </c>
      <c r="L30" s="21">
        <f>1590+270+54</f>
        <v>1914</v>
      </c>
      <c r="M30" s="4">
        <f>SUM(B30:L30)</f>
        <v>88496</v>
      </c>
    </row>
    <row r="31" spans="1:13" s="2" customFormat="1" ht="12.75" x14ac:dyDescent="0.2">
      <c r="A31" s="4" t="s">
        <v>41</v>
      </c>
      <c r="B31" s="21">
        <v>11289</v>
      </c>
      <c r="C31" s="21">
        <v>5763</v>
      </c>
      <c r="D31" s="21">
        <v>1097</v>
      </c>
      <c r="E31" s="21">
        <v>736</v>
      </c>
      <c r="F31" s="21">
        <v>427</v>
      </c>
      <c r="G31" s="21">
        <v>646</v>
      </c>
      <c r="H31" s="21">
        <v>250</v>
      </c>
      <c r="I31" s="21">
        <v>64</v>
      </c>
      <c r="J31" s="21">
        <v>82</v>
      </c>
      <c r="K31" s="21">
        <v>95</v>
      </c>
      <c r="L31" s="21">
        <v>287</v>
      </c>
      <c r="M31" s="4">
        <f>SUM(B31:L31)</f>
        <v>20736</v>
      </c>
    </row>
    <row r="32" spans="1:13" s="2" customFormat="1" ht="13.5" thickBot="1" x14ac:dyDescent="0.25">
      <c r="A32" s="4" t="s">
        <v>6</v>
      </c>
      <c r="B32" s="6">
        <v>23976</v>
      </c>
      <c r="C32" s="6">
        <v>23212</v>
      </c>
      <c r="D32" s="6">
        <v>4754</v>
      </c>
      <c r="E32" s="6">
        <v>1203</v>
      </c>
      <c r="F32" s="6">
        <v>1330</v>
      </c>
      <c r="G32" s="6">
        <v>2120</v>
      </c>
      <c r="H32" s="6">
        <v>1485</v>
      </c>
      <c r="I32" s="6">
        <v>98</v>
      </c>
      <c r="J32" s="6">
        <v>223</v>
      </c>
      <c r="K32" s="6">
        <v>1022</v>
      </c>
      <c r="L32" s="6">
        <v>2120</v>
      </c>
      <c r="M32" s="7">
        <f>SUM(B32:L32)</f>
        <v>61543</v>
      </c>
    </row>
    <row r="33" spans="1:13" s="2" customFormat="1" ht="12.75" x14ac:dyDescent="0.2">
      <c r="A33" s="18" t="s">
        <v>2</v>
      </c>
      <c r="B33" s="4">
        <f>SUM(B30:B32)</f>
        <v>76362</v>
      </c>
      <c r="C33" s="4">
        <f t="shared" ref="C33:M33" si="1">SUM(C30:C32)</f>
        <v>60827</v>
      </c>
      <c r="D33" s="4">
        <f t="shared" si="1"/>
        <v>10419</v>
      </c>
      <c r="E33" s="4">
        <f t="shared" si="1"/>
        <v>3873</v>
      </c>
      <c r="F33" s="4">
        <f t="shared" si="1"/>
        <v>3097</v>
      </c>
      <c r="G33" s="4">
        <f t="shared" si="1"/>
        <v>5182</v>
      </c>
      <c r="H33" s="4">
        <f t="shared" si="1"/>
        <v>3768</v>
      </c>
      <c r="I33" s="4">
        <f t="shared" si="1"/>
        <v>494</v>
      </c>
      <c r="J33" s="4">
        <f t="shared" si="1"/>
        <v>523</v>
      </c>
      <c r="K33" s="4">
        <f t="shared" si="1"/>
        <v>1909</v>
      </c>
      <c r="L33" s="4">
        <f t="shared" si="1"/>
        <v>4321</v>
      </c>
      <c r="M33" s="4">
        <f t="shared" si="1"/>
        <v>170775</v>
      </c>
    </row>
    <row r="34" spans="1:13" s="2" customFormat="1" ht="12.75" x14ac:dyDescent="0.2">
      <c r="A34" s="4"/>
    </row>
    <row r="35" spans="1:13" s="2" customFormat="1" ht="12.75" x14ac:dyDescent="0.2">
      <c r="A35" s="3" t="s">
        <v>3</v>
      </c>
      <c r="B35" s="3">
        <f>+B33+E33+F33+H33</f>
        <v>87100</v>
      </c>
      <c r="C35" s="3">
        <f>+C33+D33+K33</f>
        <v>73155</v>
      </c>
      <c r="G35" s="3">
        <f>+G33</f>
        <v>5182</v>
      </c>
      <c r="I35" s="3">
        <f>+I33</f>
        <v>494</v>
      </c>
      <c r="J35" s="3">
        <f>+J33</f>
        <v>523</v>
      </c>
    </row>
    <row r="36" spans="1:13" s="2" customFormat="1" ht="12.75" x14ac:dyDescent="0.2"/>
    <row r="37" spans="1:13" s="2" customFormat="1" ht="12.75" x14ac:dyDescent="0.2">
      <c r="A37" s="4" t="s">
        <v>39</v>
      </c>
      <c r="B37" s="4"/>
      <c r="C37" s="4"/>
      <c r="D37" s="4"/>
      <c r="E37" s="4"/>
      <c r="F37" s="4"/>
      <c r="G37" s="4"/>
    </row>
    <row r="38" spans="1:13" s="2" customFormat="1" ht="12.75" x14ac:dyDescent="0.2">
      <c r="B38" s="4"/>
      <c r="C38" s="4"/>
      <c r="D38" s="4"/>
      <c r="E38" s="4"/>
      <c r="F38" s="4"/>
      <c r="G38" s="4"/>
    </row>
    <row r="39" spans="1:13" s="2" customFormat="1" ht="12.75" x14ac:dyDescent="0.2">
      <c r="A39" s="4"/>
      <c r="B39" s="14" t="s">
        <v>109</v>
      </c>
      <c r="C39" s="14" t="s">
        <v>110</v>
      </c>
      <c r="D39" s="14" t="s">
        <v>110</v>
      </c>
      <c r="E39" s="14" t="s">
        <v>109</v>
      </c>
      <c r="F39" s="14" t="s">
        <v>109</v>
      </c>
      <c r="G39" s="14" t="s">
        <v>112</v>
      </c>
      <c r="H39" s="14" t="s">
        <v>109</v>
      </c>
      <c r="I39" s="14" t="s">
        <v>87</v>
      </c>
      <c r="J39" s="14" t="s">
        <v>99</v>
      </c>
      <c r="K39" s="14" t="s">
        <v>110</v>
      </c>
      <c r="L39" s="14"/>
      <c r="M39" s="15"/>
    </row>
    <row r="40" spans="1:13" s="2" customFormat="1" ht="12.75" x14ac:dyDescent="0.2">
      <c r="A40" s="4" t="s">
        <v>0</v>
      </c>
      <c r="B40" s="16" t="s">
        <v>96</v>
      </c>
      <c r="C40" s="16" t="s">
        <v>111</v>
      </c>
      <c r="D40" s="16" t="s">
        <v>111</v>
      </c>
      <c r="E40" s="16" t="s">
        <v>96</v>
      </c>
      <c r="F40" s="16" t="s">
        <v>96</v>
      </c>
      <c r="G40" s="16" t="s">
        <v>76</v>
      </c>
      <c r="H40" s="16" t="s">
        <v>96</v>
      </c>
      <c r="I40" s="16" t="s">
        <v>113</v>
      </c>
      <c r="J40" s="16" t="s">
        <v>114</v>
      </c>
      <c r="K40" s="16" t="s">
        <v>111</v>
      </c>
      <c r="L40" s="16" t="s">
        <v>1</v>
      </c>
      <c r="M40" s="17" t="s">
        <v>2</v>
      </c>
    </row>
    <row r="41" spans="1:13" s="2" customFormat="1" ht="12.75" x14ac:dyDescent="0.2">
      <c r="A41" s="4"/>
      <c r="B41" s="9" t="s">
        <v>95</v>
      </c>
      <c r="C41" s="9" t="s">
        <v>90</v>
      </c>
      <c r="D41" s="9" t="s">
        <v>92</v>
      </c>
      <c r="E41" s="9" t="s">
        <v>93</v>
      </c>
      <c r="F41" s="9" t="s">
        <v>91</v>
      </c>
      <c r="G41" s="9" t="s">
        <v>103</v>
      </c>
      <c r="H41" s="9" t="s">
        <v>100</v>
      </c>
      <c r="I41" s="9" t="s">
        <v>101</v>
      </c>
      <c r="J41" s="9" t="s">
        <v>94</v>
      </c>
      <c r="K41" s="9" t="s">
        <v>102</v>
      </c>
      <c r="L41" s="16"/>
      <c r="M41" s="9"/>
    </row>
    <row r="42" spans="1:13" customFormat="1" ht="12.75" x14ac:dyDescent="0.2">
      <c r="A42" s="1" t="s">
        <v>37</v>
      </c>
      <c r="B42" s="21">
        <v>83277</v>
      </c>
      <c r="C42" s="21">
        <v>61770</v>
      </c>
      <c r="D42" s="21">
        <v>9336</v>
      </c>
      <c r="E42" s="21">
        <v>3684</v>
      </c>
      <c r="F42" s="21">
        <v>2703</v>
      </c>
      <c r="G42" s="21">
        <v>4222</v>
      </c>
      <c r="H42" s="21">
        <v>3220</v>
      </c>
      <c r="I42" s="21">
        <v>328</v>
      </c>
      <c r="J42" s="21">
        <v>414</v>
      </c>
      <c r="K42" s="21">
        <v>1933</v>
      </c>
      <c r="L42" s="21">
        <f>3364+587+75</f>
        <v>4026</v>
      </c>
      <c r="M42" s="4">
        <f>SUM(B42:L42)</f>
        <v>174913</v>
      </c>
    </row>
    <row r="43" spans="1:13" s="2" customFormat="1" ht="12.75" x14ac:dyDescent="0.2">
      <c r="A43" s="4"/>
    </row>
    <row r="44" spans="1:13" s="2" customFormat="1" ht="12.75" x14ac:dyDescent="0.2">
      <c r="A44" s="3" t="s">
        <v>3</v>
      </c>
      <c r="B44" s="3">
        <f>+B42+E42+F42+H42</f>
        <v>92884</v>
      </c>
      <c r="C44" s="3">
        <f>+C42+D42+K42</f>
        <v>73039</v>
      </c>
      <c r="G44" s="3">
        <f>+G42</f>
        <v>4222</v>
      </c>
      <c r="I44" s="3">
        <f>+I42</f>
        <v>328</v>
      </c>
      <c r="J44" s="3">
        <f>+J42</f>
        <v>414</v>
      </c>
    </row>
    <row r="45" spans="1:13" s="2" customFormat="1" ht="12.75" x14ac:dyDescent="0.2"/>
    <row r="46" spans="1:13" s="2" customFormat="1" ht="12.75" x14ac:dyDescent="0.2">
      <c r="A46" s="4" t="s">
        <v>40</v>
      </c>
      <c r="B46" s="4"/>
      <c r="C46" s="4"/>
      <c r="D46" s="4"/>
      <c r="E46" s="4"/>
      <c r="F46" s="4"/>
      <c r="G46" s="4"/>
    </row>
    <row r="47" spans="1:13" s="2" customFormat="1" ht="12.75" x14ac:dyDescent="0.2">
      <c r="B47" s="4"/>
      <c r="C47" s="4"/>
      <c r="D47" s="4"/>
      <c r="E47" s="4"/>
      <c r="F47" s="4"/>
      <c r="G47" s="4"/>
    </row>
    <row r="48" spans="1:13" s="2" customFormat="1" ht="12.75" x14ac:dyDescent="0.2">
      <c r="A48" s="4"/>
      <c r="B48" s="14" t="s">
        <v>109</v>
      </c>
      <c r="C48" s="14" t="s">
        <v>110</v>
      </c>
      <c r="D48" s="14" t="s">
        <v>110</v>
      </c>
      <c r="E48" s="14" t="s">
        <v>109</v>
      </c>
      <c r="F48" s="14" t="s">
        <v>109</v>
      </c>
      <c r="G48" s="14" t="s">
        <v>112</v>
      </c>
      <c r="H48" s="14" t="s">
        <v>109</v>
      </c>
      <c r="I48" s="14" t="s">
        <v>87</v>
      </c>
      <c r="J48" s="14" t="s">
        <v>99</v>
      </c>
      <c r="K48" s="14" t="s">
        <v>110</v>
      </c>
      <c r="L48" s="14"/>
      <c r="M48" s="15"/>
    </row>
    <row r="49" spans="1:13" s="2" customFormat="1" ht="12.75" x14ac:dyDescent="0.2">
      <c r="A49" s="4" t="s">
        <v>0</v>
      </c>
      <c r="B49" s="16" t="s">
        <v>96</v>
      </c>
      <c r="C49" s="16" t="s">
        <v>111</v>
      </c>
      <c r="D49" s="16" t="s">
        <v>111</v>
      </c>
      <c r="E49" s="16" t="s">
        <v>96</v>
      </c>
      <c r="F49" s="16" t="s">
        <v>96</v>
      </c>
      <c r="G49" s="16" t="s">
        <v>76</v>
      </c>
      <c r="H49" s="16" t="s">
        <v>96</v>
      </c>
      <c r="I49" s="16" t="s">
        <v>113</v>
      </c>
      <c r="J49" s="16" t="s">
        <v>114</v>
      </c>
      <c r="K49" s="16" t="s">
        <v>111</v>
      </c>
      <c r="L49" s="16" t="s">
        <v>1</v>
      </c>
      <c r="M49" s="17" t="s">
        <v>2</v>
      </c>
    </row>
    <row r="50" spans="1:13" s="2" customFormat="1" ht="12.75" x14ac:dyDescent="0.2">
      <c r="A50" s="4"/>
      <c r="B50" s="9" t="s">
        <v>95</v>
      </c>
      <c r="C50" s="9" t="s">
        <v>90</v>
      </c>
      <c r="D50" s="9" t="s">
        <v>92</v>
      </c>
      <c r="E50" s="9" t="s">
        <v>93</v>
      </c>
      <c r="F50" s="9" t="s">
        <v>91</v>
      </c>
      <c r="G50" s="9" t="s">
        <v>103</v>
      </c>
      <c r="H50" s="9" t="s">
        <v>100</v>
      </c>
      <c r="I50" s="9" t="s">
        <v>101</v>
      </c>
      <c r="J50" s="9" t="s">
        <v>94</v>
      </c>
      <c r="K50" s="9" t="s">
        <v>102</v>
      </c>
      <c r="L50" s="16"/>
      <c r="M50" s="9"/>
    </row>
    <row r="51" spans="1:13" customFormat="1" ht="12.75" x14ac:dyDescent="0.2">
      <c r="A51" s="1" t="s">
        <v>37</v>
      </c>
      <c r="B51" s="21">
        <v>10241</v>
      </c>
      <c r="C51" s="21">
        <v>3240</v>
      </c>
      <c r="D51" s="21">
        <v>391</v>
      </c>
      <c r="E51" s="21">
        <v>329</v>
      </c>
      <c r="F51" s="21">
        <v>181</v>
      </c>
      <c r="G51" s="21">
        <v>216</v>
      </c>
      <c r="H51" s="21">
        <v>173</v>
      </c>
      <c r="I51" s="21">
        <v>19</v>
      </c>
      <c r="J51" s="21">
        <v>32</v>
      </c>
      <c r="K51" s="21">
        <v>98</v>
      </c>
      <c r="L51" s="21">
        <f>362+60+4</f>
        <v>426</v>
      </c>
      <c r="M51" s="4">
        <f>SUM(B51:L51)</f>
        <v>15346</v>
      </c>
    </row>
    <row r="52" spans="1:13" s="2" customFormat="1" ht="13.5" thickBot="1" x14ac:dyDescent="0.25">
      <c r="A52" s="4" t="s">
        <v>41</v>
      </c>
      <c r="B52" s="8">
        <v>64054</v>
      </c>
      <c r="C52" s="8">
        <v>7183</v>
      </c>
      <c r="D52" s="8">
        <v>1554</v>
      </c>
      <c r="E52" s="8">
        <v>2067</v>
      </c>
      <c r="F52" s="8">
        <v>642</v>
      </c>
      <c r="G52" s="8">
        <v>1353</v>
      </c>
      <c r="H52" s="8">
        <v>306</v>
      </c>
      <c r="I52" s="8">
        <v>97</v>
      </c>
      <c r="J52" s="8">
        <v>133</v>
      </c>
      <c r="K52" s="8">
        <v>113</v>
      </c>
      <c r="L52" s="8">
        <v>1322</v>
      </c>
      <c r="M52" s="7">
        <f>SUM(B52:L52)</f>
        <v>78824</v>
      </c>
    </row>
    <row r="53" spans="1:13" s="2" customFormat="1" ht="12.75" x14ac:dyDescent="0.2">
      <c r="A53" s="18" t="s">
        <v>2</v>
      </c>
      <c r="B53" s="4">
        <f t="shared" ref="B53:M53" si="2">SUM(B51:B52)</f>
        <v>74295</v>
      </c>
      <c r="C53" s="4">
        <f t="shared" si="2"/>
        <v>10423</v>
      </c>
      <c r="D53" s="4">
        <f t="shared" si="2"/>
        <v>1945</v>
      </c>
      <c r="E53" s="4">
        <f t="shared" si="2"/>
        <v>2396</v>
      </c>
      <c r="F53" s="4">
        <f t="shared" si="2"/>
        <v>823</v>
      </c>
      <c r="G53" s="4">
        <f t="shared" si="2"/>
        <v>1569</v>
      </c>
      <c r="H53" s="4">
        <f t="shared" si="2"/>
        <v>479</v>
      </c>
      <c r="I53" s="4">
        <f t="shared" si="2"/>
        <v>116</v>
      </c>
      <c r="J53" s="4">
        <f t="shared" si="2"/>
        <v>165</v>
      </c>
      <c r="K53" s="4">
        <f t="shared" si="2"/>
        <v>211</v>
      </c>
      <c r="L53" s="4">
        <f t="shared" si="2"/>
        <v>1748</v>
      </c>
      <c r="M53" s="4">
        <f t="shared" si="2"/>
        <v>94170</v>
      </c>
    </row>
    <row r="54" spans="1:13" s="2" customFormat="1" ht="12.75" x14ac:dyDescent="0.2"/>
    <row r="55" spans="1:13" s="2" customFormat="1" ht="12.75" x14ac:dyDescent="0.2">
      <c r="A55" s="3" t="s">
        <v>3</v>
      </c>
      <c r="B55" s="3">
        <f>+B53+E53+F53+H53</f>
        <v>77993</v>
      </c>
      <c r="C55" s="3">
        <f>+C53+D53+K53</f>
        <v>12579</v>
      </c>
      <c r="G55" s="3">
        <f>+G53</f>
        <v>1569</v>
      </c>
      <c r="I55" s="3">
        <f>+I53</f>
        <v>116</v>
      </c>
      <c r="J55" s="3">
        <f>+J53</f>
        <v>165</v>
      </c>
    </row>
    <row r="56" spans="1:13" s="2" customFormat="1" ht="12.75" x14ac:dyDescent="0.2"/>
    <row r="57" spans="1:13" s="2" customFormat="1" ht="12.75" x14ac:dyDescent="0.2">
      <c r="A57" s="4" t="s">
        <v>42</v>
      </c>
      <c r="B57" s="4"/>
      <c r="C57" s="4"/>
    </row>
    <row r="58" spans="1:13" s="2" customFormat="1" ht="12.75" x14ac:dyDescent="0.2">
      <c r="B58" s="4"/>
      <c r="C58" s="4"/>
    </row>
    <row r="59" spans="1:13" s="2" customFormat="1" ht="12.75" x14ac:dyDescent="0.2">
      <c r="A59" s="4"/>
      <c r="B59" s="14" t="s">
        <v>109</v>
      </c>
      <c r="C59" s="14" t="s">
        <v>110</v>
      </c>
      <c r="D59" s="14" t="s">
        <v>110</v>
      </c>
      <c r="E59" s="14" t="s">
        <v>109</v>
      </c>
      <c r="F59" s="14" t="s">
        <v>109</v>
      </c>
      <c r="G59" s="14" t="s">
        <v>112</v>
      </c>
      <c r="H59" s="14" t="s">
        <v>109</v>
      </c>
      <c r="I59" s="14" t="s">
        <v>87</v>
      </c>
      <c r="J59" s="14" t="s">
        <v>99</v>
      </c>
      <c r="K59" s="14" t="s">
        <v>110</v>
      </c>
      <c r="L59" s="14"/>
      <c r="M59" s="15"/>
    </row>
    <row r="60" spans="1:13" s="2" customFormat="1" ht="12.75" x14ac:dyDescent="0.2">
      <c r="A60" s="4" t="s">
        <v>0</v>
      </c>
      <c r="B60" s="16" t="s">
        <v>96</v>
      </c>
      <c r="C60" s="16" t="s">
        <v>111</v>
      </c>
      <c r="D60" s="16" t="s">
        <v>111</v>
      </c>
      <c r="E60" s="16" t="s">
        <v>96</v>
      </c>
      <c r="F60" s="16" t="s">
        <v>96</v>
      </c>
      <c r="G60" s="16" t="s">
        <v>76</v>
      </c>
      <c r="H60" s="16" t="s">
        <v>96</v>
      </c>
      <c r="I60" s="16" t="s">
        <v>113</v>
      </c>
      <c r="J60" s="16" t="s">
        <v>114</v>
      </c>
      <c r="K60" s="16" t="s">
        <v>111</v>
      </c>
      <c r="L60" s="16" t="s">
        <v>1</v>
      </c>
      <c r="M60" s="17" t="s">
        <v>2</v>
      </c>
    </row>
    <row r="61" spans="1:13" s="2" customFormat="1" ht="12.75" x14ac:dyDescent="0.2">
      <c r="A61" s="4"/>
      <c r="B61" s="9" t="s">
        <v>95</v>
      </c>
      <c r="C61" s="9" t="s">
        <v>90</v>
      </c>
      <c r="D61" s="9" t="s">
        <v>92</v>
      </c>
      <c r="E61" s="9" t="s">
        <v>93</v>
      </c>
      <c r="F61" s="9" t="s">
        <v>91</v>
      </c>
      <c r="G61" s="9" t="s">
        <v>103</v>
      </c>
      <c r="H61" s="9" t="s">
        <v>100</v>
      </c>
      <c r="I61" s="9" t="s">
        <v>101</v>
      </c>
      <c r="J61" s="9" t="s">
        <v>94</v>
      </c>
      <c r="K61" s="9" t="s">
        <v>102</v>
      </c>
      <c r="L61" s="16"/>
      <c r="M61" s="9"/>
    </row>
    <row r="62" spans="1:13" s="2" customFormat="1" ht="12.75" x14ac:dyDescent="0.2">
      <c r="A62" s="4" t="s">
        <v>41</v>
      </c>
      <c r="B62" s="21">
        <v>44774</v>
      </c>
      <c r="C62" s="21">
        <v>18187</v>
      </c>
      <c r="D62" s="21">
        <v>3362</v>
      </c>
      <c r="E62" s="21">
        <v>2876</v>
      </c>
      <c r="F62" s="21">
        <v>1301</v>
      </c>
      <c r="G62" s="21">
        <v>2715</v>
      </c>
      <c r="H62" s="21">
        <v>980</v>
      </c>
      <c r="I62" s="21">
        <v>120</v>
      </c>
      <c r="J62" s="21">
        <v>330</v>
      </c>
      <c r="K62" s="21">
        <v>271</v>
      </c>
      <c r="L62" s="21">
        <v>1969</v>
      </c>
      <c r="M62" s="4">
        <f>SUM(B62:L62)</f>
        <v>76885</v>
      </c>
    </row>
    <row r="63" spans="1:13" s="2" customFormat="1" ht="12.75" x14ac:dyDescent="0.2">
      <c r="A63" s="4"/>
    </row>
    <row r="64" spans="1:13" s="2" customFormat="1" ht="12.75" x14ac:dyDescent="0.2">
      <c r="A64" s="3" t="s">
        <v>3</v>
      </c>
      <c r="B64" s="3">
        <f>+B62+E62+F62+H62</f>
        <v>49931</v>
      </c>
      <c r="C64" s="3">
        <f>+C62+D62+K62</f>
        <v>21820</v>
      </c>
      <c r="G64" s="3">
        <f>+G62</f>
        <v>2715</v>
      </c>
      <c r="I64" s="3">
        <f>+I62</f>
        <v>120</v>
      </c>
      <c r="J64" s="3">
        <f>+J62</f>
        <v>330</v>
      </c>
    </row>
    <row r="65" spans="1:13" s="2" customFormat="1" ht="12.75" x14ac:dyDescent="0.2"/>
    <row r="66" spans="1:13" s="2" customFormat="1" ht="12.75" x14ac:dyDescent="0.2">
      <c r="A66" s="4" t="s">
        <v>43</v>
      </c>
      <c r="B66" s="4"/>
      <c r="C66" s="4"/>
      <c r="D66" s="4"/>
      <c r="E66" s="4"/>
      <c r="F66" s="4"/>
    </row>
    <row r="67" spans="1:13" s="2" customFormat="1" ht="12.75" x14ac:dyDescent="0.2">
      <c r="B67" s="4"/>
      <c r="C67" s="4"/>
      <c r="D67" s="4"/>
      <c r="E67" s="4"/>
      <c r="F67" s="4"/>
    </row>
    <row r="68" spans="1:13" s="2" customFormat="1" ht="12.75" x14ac:dyDescent="0.2">
      <c r="A68" s="4"/>
      <c r="B68" s="14" t="s">
        <v>109</v>
      </c>
      <c r="C68" s="14" t="s">
        <v>110</v>
      </c>
      <c r="D68" s="14" t="s">
        <v>110</v>
      </c>
      <c r="E68" s="14" t="s">
        <v>109</v>
      </c>
      <c r="F68" s="14" t="s">
        <v>109</v>
      </c>
      <c r="G68" s="14" t="s">
        <v>112</v>
      </c>
      <c r="H68" s="14" t="s">
        <v>109</v>
      </c>
      <c r="I68" s="14" t="s">
        <v>87</v>
      </c>
      <c r="J68" s="14" t="s">
        <v>99</v>
      </c>
      <c r="K68" s="14" t="s">
        <v>110</v>
      </c>
      <c r="L68" s="14"/>
      <c r="M68" s="15"/>
    </row>
    <row r="69" spans="1:13" s="2" customFormat="1" ht="12.75" x14ac:dyDescent="0.2">
      <c r="A69" s="4" t="s">
        <v>0</v>
      </c>
      <c r="B69" s="16" t="s">
        <v>96</v>
      </c>
      <c r="C69" s="16" t="s">
        <v>111</v>
      </c>
      <c r="D69" s="16" t="s">
        <v>111</v>
      </c>
      <c r="E69" s="16" t="s">
        <v>96</v>
      </c>
      <c r="F69" s="16" t="s">
        <v>96</v>
      </c>
      <c r="G69" s="16" t="s">
        <v>76</v>
      </c>
      <c r="H69" s="16" t="s">
        <v>96</v>
      </c>
      <c r="I69" s="16" t="s">
        <v>113</v>
      </c>
      <c r="J69" s="16" t="s">
        <v>114</v>
      </c>
      <c r="K69" s="16" t="s">
        <v>111</v>
      </c>
      <c r="L69" s="16" t="s">
        <v>1</v>
      </c>
      <c r="M69" s="17" t="s">
        <v>2</v>
      </c>
    </row>
    <row r="70" spans="1:13" s="2" customFormat="1" ht="12.75" x14ac:dyDescent="0.2">
      <c r="A70" s="4"/>
      <c r="B70" s="9" t="s">
        <v>95</v>
      </c>
      <c r="C70" s="9" t="s">
        <v>90</v>
      </c>
      <c r="D70" s="9" t="s">
        <v>92</v>
      </c>
      <c r="E70" s="9" t="s">
        <v>93</v>
      </c>
      <c r="F70" s="9" t="s">
        <v>91</v>
      </c>
      <c r="G70" s="9" t="s">
        <v>103</v>
      </c>
      <c r="H70" s="9" t="s">
        <v>100</v>
      </c>
      <c r="I70" s="9" t="s">
        <v>101</v>
      </c>
      <c r="J70" s="9" t="s">
        <v>94</v>
      </c>
      <c r="K70" s="9" t="s">
        <v>102</v>
      </c>
      <c r="L70" s="16"/>
      <c r="M70" s="9"/>
    </row>
    <row r="71" spans="1:13" s="2" customFormat="1" ht="12.75" x14ac:dyDescent="0.2">
      <c r="A71" s="4" t="s">
        <v>46</v>
      </c>
      <c r="B71" s="21">
        <v>32502</v>
      </c>
      <c r="C71" s="21">
        <v>3732</v>
      </c>
      <c r="D71" s="21">
        <v>638</v>
      </c>
      <c r="E71" s="21">
        <v>5469</v>
      </c>
      <c r="F71" s="21">
        <v>567</v>
      </c>
      <c r="G71" s="21">
        <v>4746</v>
      </c>
      <c r="H71" s="21">
        <v>842</v>
      </c>
      <c r="I71" s="21">
        <v>30</v>
      </c>
      <c r="J71" s="21">
        <v>203</v>
      </c>
      <c r="K71" s="21">
        <v>108</v>
      </c>
      <c r="L71" s="21">
        <v>1286</v>
      </c>
      <c r="M71" s="4">
        <f>SUM(B71:L71)</f>
        <v>50123</v>
      </c>
    </row>
    <row r="72" spans="1:13" s="2" customFormat="1" ht="12.75" x14ac:dyDescent="0.2">
      <c r="A72" s="4" t="s">
        <v>47</v>
      </c>
      <c r="B72" s="21">
        <v>7539</v>
      </c>
      <c r="C72" s="21">
        <v>1054</v>
      </c>
      <c r="D72" s="21">
        <v>108</v>
      </c>
      <c r="E72" s="21">
        <v>526</v>
      </c>
      <c r="F72" s="21">
        <v>108</v>
      </c>
      <c r="G72" s="21">
        <v>442</v>
      </c>
      <c r="H72" s="21">
        <v>120</v>
      </c>
      <c r="I72" s="21">
        <v>14</v>
      </c>
      <c r="J72" s="21">
        <v>44</v>
      </c>
      <c r="K72" s="21">
        <v>24</v>
      </c>
      <c r="L72" s="21">
        <v>262</v>
      </c>
      <c r="M72" s="4">
        <f>SUM(B72:L72)</f>
        <v>10241</v>
      </c>
    </row>
    <row r="73" spans="1:13" s="2" customFormat="1" ht="13.5" thickBot="1" x14ac:dyDescent="0.25">
      <c r="A73" s="4" t="s">
        <v>41</v>
      </c>
      <c r="B73" s="8">
        <v>5176</v>
      </c>
      <c r="C73" s="8">
        <v>1259</v>
      </c>
      <c r="D73" s="8">
        <v>285</v>
      </c>
      <c r="E73" s="8">
        <v>359</v>
      </c>
      <c r="F73" s="8">
        <v>97</v>
      </c>
      <c r="G73" s="8">
        <v>289</v>
      </c>
      <c r="H73" s="8">
        <v>95</v>
      </c>
      <c r="I73" s="8">
        <v>9</v>
      </c>
      <c r="J73" s="8">
        <v>39</v>
      </c>
      <c r="K73" s="8">
        <v>41</v>
      </c>
      <c r="L73" s="8">
        <v>107</v>
      </c>
      <c r="M73" s="7">
        <f>SUM(B73:L73)</f>
        <v>7756</v>
      </c>
    </row>
    <row r="74" spans="1:13" s="2" customFormat="1" ht="12.75" x14ac:dyDescent="0.2">
      <c r="A74" s="18" t="s">
        <v>2</v>
      </c>
      <c r="B74" s="4">
        <f>SUM(B71:B73)</f>
        <v>45217</v>
      </c>
      <c r="C74" s="4">
        <f t="shared" ref="C74:M74" si="3">SUM(C71:C73)</f>
        <v>6045</v>
      </c>
      <c r="D74" s="4">
        <f t="shared" si="3"/>
        <v>1031</v>
      </c>
      <c r="E74" s="4">
        <f t="shared" si="3"/>
        <v>6354</v>
      </c>
      <c r="F74" s="4">
        <f t="shared" si="3"/>
        <v>772</v>
      </c>
      <c r="G74" s="4">
        <f t="shared" si="3"/>
        <v>5477</v>
      </c>
      <c r="H74" s="4">
        <f t="shared" si="3"/>
        <v>1057</v>
      </c>
      <c r="I74" s="4">
        <f t="shared" si="3"/>
        <v>53</v>
      </c>
      <c r="J74" s="4">
        <f t="shared" si="3"/>
        <v>286</v>
      </c>
      <c r="K74" s="4">
        <f t="shared" si="3"/>
        <v>173</v>
      </c>
      <c r="L74" s="4">
        <f t="shared" si="3"/>
        <v>1655</v>
      </c>
      <c r="M74" s="4">
        <f t="shared" si="3"/>
        <v>68120</v>
      </c>
    </row>
    <row r="75" spans="1:13" s="2" customFormat="1" ht="12.75" x14ac:dyDescent="0.2">
      <c r="A75" s="4"/>
    </row>
    <row r="76" spans="1:13" s="2" customFormat="1" ht="12.75" x14ac:dyDescent="0.2">
      <c r="A76" s="3" t="s">
        <v>3</v>
      </c>
      <c r="B76" s="3">
        <f>+B74+E74+F74+H74</f>
        <v>53400</v>
      </c>
      <c r="C76" s="3">
        <f>+C74+D74+K74</f>
        <v>7249</v>
      </c>
      <c r="G76" s="3">
        <f>+G74</f>
        <v>5477</v>
      </c>
      <c r="I76" s="3">
        <f>+I74</f>
        <v>53</v>
      </c>
      <c r="J76" s="3">
        <f>+J74</f>
        <v>286</v>
      </c>
    </row>
    <row r="77" spans="1:13" s="2" customFormat="1" ht="12.75" x14ac:dyDescent="0.2"/>
    <row r="78" spans="1:13" s="2" customFormat="1" ht="12.75" x14ac:dyDescent="0.2">
      <c r="A78" s="4" t="s">
        <v>45</v>
      </c>
      <c r="B78" s="4"/>
      <c r="C78" s="4"/>
      <c r="D78" s="4"/>
      <c r="E78" s="4"/>
      <c r="F78" s="4"/>
    </row>
    <row r="79" spans="1:13" s="2" customFormat="1" ht="12.75" x14ac:dyDescent="0.2">
      <c r="B79" s="4"/>
      <c r="C79" s="4"/>
      <c r="D79" s="4"/>
      <c r="E79" s="4"/>
      <c r="F79" s="4"/>
    </row>
    <row r="80" spans="1:13" s="2" customFormat="1" ht="12.75" x14ac:dyDescent="0.2">
      <c r="A80" s="4"/>
      <c r="B80" s="14" t="s">
        <v>109</v>
      </c>
      <c r="C80" s="14" t="s">
        <v>110</v>
      </c>
      <c r="D80" s="14" t="s">
        <v>110</v>
      </c>
      <c r="E80" s="14" t="s">
        <v>109</v>
      </c>
      <c r="F80" s="14" t="s">
        <v>109</v>
      </c>
      <c r="G80" s="14" t="s">
        <v>112</v>
      </c>
      <c r="H80" s="14" t="s">
        <v>109</v>
      </c>
      <c r="I80" s="14" t="s">
        <v>87</v>
      </c>
      <c r="J80" s="14" t="s">
        <v>99</v>
      </c>
      <c r="K80" s="14" t="s">
        <v>110</v>
      </c>
      <c r="L80" s="14"/>
      <c r="M80" s="15"/>
    </row>
    <row r="81" spans="1:13" s="2" customFormat="1" ht="12.75" x14ac:dyDescent="0.2">
      <c r="A81" s="4" t="s">
        <v>0</v>
      </c>
      <c r="B81" s="16" t="s">
        <v>96</v>
      </c>
      <c r="C81" s="16" t="s">
        <v>111</v>
      </c>
      <c r="D81" s="16" t="s">
        <v>111</v>
      </c>
      <c r="E81" s="16" t="s">
        <v>96</v>
      </c>
      <c r="F81" s="16" t="s">
        <v>96</v>
      </c>
      <c r="G81" s="16" t="s">
        <v>76</v>
      </c>
      <c r="H81" s="16" t="s">
        <v>96</v>
      </c>
      <c r="I81" s="16" t="s">
        <v>113</v>
      </c>
      <c r="J81" s="16" t="s">
        <v>114</v>
      </c>
      <c r="K81" s="16" t="s">
        <v>111</v>
      </c>
      <c r="L81" s="16" t="s">
        <v>1</v>
      </c>
      <c r="M81" s="17" t="s">
        <v>2</v>
      </c>
    </row>
    <row r="82" spans="1:13" s="2" customFormat="1" ht="12.75" x14ac:dyDescent="0.2">
      <c r="A82" s="4"/>
      <c r="B82" s="9" t="s">
        <v>95</v>
      </c>
      <c r="C82" s="9" t="s">
        <v>90</v>
      </c>
      <c r="D82" s="9" t="s">
        <v>92</v>
      </c>
      <c r="E82" s="9" t="s">
        <v>93</v>
      </c>
      <c r="F82" s="9" t="s">
        <v>91</v>
      </c>
      <c r="G82" s="9" t="s">
        <v>103</v>
      </c>
      <c r="H82" s="9" t="s">
        <v>100</v>
      </c>
      <c r="I82" s="9" t="s">
        <v>101</v>
      </c>
      <c r="J82" s="9" t="s">
        <v>94</v>
      </c>
      <c r="K82" s="9" t="s">
        <v>102</v>
      </c>
      <c r="L82" s="16"/>
      <c r="M82" s="9"/>
    </row>
    <row r="83" spans="1:13" s="2" customFormat="1" ht="12.75" x14ac:dyDescent="0.2">
      <c r="A83" s="4" t="s">
        <v>46</v>
      </c>
      <c r="B83" s="21">
        <v>69016</v>
      </c>
      <c r="C83" s="21">
        <v>6827</v>
      </c>
      <c r="D83" s="21">
        <v>1022</v>
      </c>
      <c r="E83" s="21">
        <v>4579</v>
      </c>
      <c r="F83" s="21">
        <v>768</v>
      </c>
      <c r="G83" s="21">
        <v>3574</v>
      </c>
      <c r="H83" s="21">
        <v>613</v>
      </c>
      <c r="I83" s="21">
        <v>59</v>
      </c>
      <c r="J83" s="21">
        <v>195</v>
      </c>
      <c r="K83" s="21">
        <v>148</v>
      </c>
      <c r="L83" s="21">
        <v>2101</v>
      </c>
      <c r="M83" s="4">
        <f>SUM(B83:L83)</f>
        <v>88902</v>
      </c>
    </row>
    <row r="84" spans="1:13" s="2" customFormat="1" ht="13.5" thickBot="1" x14ac:dyDescent="0.25">
      <c r="A84" s="4" t="s">
        <v>41</v>
      </c>
      <c r="B84" s="8">
        <v>3122</v>
      </c>
      <c r="C84" s="8">
        <v>1898</v>
      </c>
      <c r="D84" s="8">
        <v>412</v>
      </c>
      <c r="E84" s="8">
        <v>179</v>
      </c>
      <c r="F84" s="8">
        <v>89</v>
      </c>
      <c r="G84" s="8">
        <v>93</v>
      </c>
      <c r="H84" s="8">
        <v>47</v>
      </c>
      <c r="I84" s="8">
        <v>2</v>
      </c>
      <c r="J84" s="8">
        <v>26</v>
      </c>
      <c r="K84" s="8">
        <v>29</v>
      </c>
      <c r="L84" s="8">
        <v>85</v>
      </c>
      <c r="M84" s="7">
        <f>SUM(B84:L84)</f>
        <v>5982</v>
      </c>
    </row>
    <row r="85" spans="1:13" s="2" customFormat="1" ht="12.75" x14ac:dyDescent="0.2">
      <c r="A85" s="18" t="s">
        <v>2</v>
      </c>
      <c r="B85" s="4">
        <f t="shared" ref="B85:M85" si="4">SUM(B83:B84)</f>
        <v>72138</v>
      </c>
      <c r="C85" s="4">
        <f t="shared" si="4"/>
        <v>8725</v>
      </c>
      <c r="D85" s="4">
        <f t="shared" si="4"/>
        <v>1434</v>
      </c>
      <c r="E85" s="4">
        <f t="shared" si="4"/>
        <v>4758</v>
      </c>
      <c r="F85" s="4">
        <f t="shared" si="4"/>
        <v>857</v>
      </c>
      <c r="G85" s="4">
        <f t="shared" si="4"/>
        <v>3667</v>
      </c>
      <c r="H85" s="4">
        <f t="shared" si="4"/>
        <v>660</v>
      </c>
      <c r="I85" s="4">
        <f t="shared" si="4"/>
        <v>61</v>
      </c>
      <c r="J85" s="4">
        <f t="shared" si="4"/>
        <v>221</v>
      </c>
      <c r="K85" s="4">
        <f t="shared" si="4"/>
        <v>177</v>
      </c>
      <c r="L85" s="4">
        <f t="shared" si="4"/>
        <v>2186</v>
      </c>
      <c r="M85" s="4">
        <f t="shared" si="4"/>
        <v>94884</v>
      </c>
    </row>
    <row r="86" spans="1:13" s="2" customFormat="1" ht="12.75" x14ac:dyDescent="0.2">
      <c r="A86" s="4"/>
    </row>
    <row r="87" spans="1:13" s="2" customFormat="1" ht="12.75" x14ac:dyDescent="0.2">
      <c r="A87" s="3" t="s">
        <v>3</v>
      </c>
      <c r="B87" s="3">
        <f>+B85+E85+F85+H85</f>
        <v>78413</v>
      </c>
      <c r="C87" s="3">
        <f>+C85+D85+K85</f>
        <v>10336</v>
      </c>
      <c r="G87" s="3">
        <f>+G85</f>
        <v>3667</v>
      </c>
      <c r="I87" s="3">
        <f>+I85</f>
        <v>61</v>
      </c>
      <c r="J87" s="3">
        <f>+J85</f>
        <v>221</v>
      </c>
    </row>
    <row r="88" spans="1:13" s="2" customFormat="1" ht="12.75" x14ac:dyDescent="0.2"/>
    <row r="89" spans="1:13" s="2" customFormat="1" ht="12.75" x14ac:dyDescent="0.2">
      <c r="A89" s="4" t="s">
        <v>48</v>
      </c>
      <c r="B89" s="4"/>
      <c r="C89" s="4"/>
      <c r="D89" s="4"/>
      <c r="E89" s="4"/>
    </row>
    <row r="90" spans="1:13" s="2" customFormat="1" ht="12.75" x14ac:dyDescent="0.2">
      <c r="B90" s="4"/>
      <c r="C90" s="4"/>
      <c r="D90" s="4"/>
      <c r="E90" s="4"/>
    </row>
    <row r="91" spans="1:13" s="2" customFormat="1" ht="12.75" x14ac:dyDescent="0.2">
      <c r="A91" s="4"/>
      <c r="B91" s="14" t="s">
        <v>109</v>
      </c>
      <c r="C91" s="14" t="s">
        <v>110</v>
      </c>
      <c r="D91" s="14" t="s">
        <v>110</v>
      </c>
      <c r="E91" s="14" t="s">
        <v>109</v>
      </c>
      <c r="F91" s="14" t="s">
        <v>109</v>
      </c>
      <c r="G91" s="14" t="s">
        <v>112</v>
      </c>
      <c r="H91" s="14" t="s">
        <v>109</v>
      </c>
      <c r="I91" s="14" t="s">
        <v>87</v>
      </c>
      <c r="J91" s="14" t="s">
        <v>99</v>
      </c>
      <c r="K91" s="14" t="s">
        <v>110</v>
      </c>
      <c r="L91" s="14"/>
      <c r="M91" s="15"/>
    </row>
    <row r="92" spans="1:13" s="2" customFormat="1" ht="12.75" x14ac:dyDescent="0.2">
      <c r="A92" s="4" t="s">
        <v>0</v>
      </c>
      <c r="B92" s="16" t="s">
        <v>96</v>
      </c>
      <c r="C92" s="16" t="s">
        <v>111</v>
      </c>
      <c r="D92" s="16" t="s">
        <v>111</v>
      </c>
      <c r="E92" s="16" t="s">
        <v>96</v>
      </c>
      <c r="F92" s="16" t="s">
        <v>96</v>
      </c>
      <c r="G92" s="16" t="s">
        <v>76</v>
      </c>
      <c r="H92" s="16" t="s">
        <v>96</v>
      </c>
      <c r="I92" s="16" t="s">
        <v>113</v>
      </c>
      <c r="J92" s="16" t="s">
        <v>114</v>
      </c>
      <c r="K92" s="16" t="s">
        <v>111</v>
      </c>
      <c r="L92" s="16" t="s">
        <v>1</v>
      </c>
      <c r="M92" s="17" t="s">
        <v>2</v>
      </c>
    </row>
    <row r="93" spans="1:13" s="2" customFormat="1" ht="12.75" x14ac:dyDescent="0.2">
      <c r="A93" s="4"/>
      <c r="B93" s="9" t="s">
        <v>95</v>
      </c>
      <c r="C93" s="9" t="s">
        <v>90</v>
      </c>
      <c r="D93" s="9" t="s">
        <v>92</v>
      </c>
      <c r="E93" s="9" t="s">
        <v>93</v>
      </c>
      <c r="F93" s="9" t="s">
        <v>91</v>
      </c>
      <c r="G93" s="9" t="s">
        <v>103</v>
      </c>
      <c r="H93" s="9" t="s">
        <v>100</v>
      </c>
      <c r="I93" s="9" t="s">
        <v>101</v>
      </c>
      <c r="J93" s="9" t="s">
        <v>94</v>
      </c>
      <c r="K93" s="9" t="s">
        <v>102</v>
      </c>
      <c r="L93" s="16"/>
      <c r="M93" s="9"/>
    </row>
    <row r="94" spans="1:13" s="2" customFormat="1" ht="12.75" x14ac:dyDescent="0.2">
      <c r="A94" s="4" t="s">
        <v>46</v>
      </c>
      <c r="B94" s="21">
        <v>70016</v>
      </c>
      <c r="C94" s="21">
        <v>9378</v>
      </c>
      <c r="D94" s="21">
        <v>2119</v>
      </c>
      <c r="E94" s="21">
        <v>8379</v>
      </c>
      <c r="F94" s="21">
        <v>984</v>
      </c>
      <c r="G94" s="21">
        <v>6120</v>
      </c>
      <c r="H94" s="21">
        <v>1046</v>
      </c>
      <c r="I94" s="21">
        <v>86</v>
      </c>
      <c r="J94" s="21">
        <v>293</v>
      </c>
      <c r="K94" s="21">
        <v>193</v>
      </c>
      <c r="L94" s="21">
        <v>2492</v>
      </c>
      <c r="M94" s="4">
        <f>SUM(B94:L94)</f>
        <v>101106</v>
      </c>
    </row>
    <row r="95" spans="1:13" s="2" customFormat="1" ht="12.75" x14ac:dyDescent="0.2">
      <c r="A95" s="4"/>
    </row>
    <row r="96" spans="1:13" s="2" customFormat="1" ht="12.75" x14ac:dyDescent="0.2">
      <c r="A96" s="3" t="s">
        <v>3</v>
      </c>
      <c r="B96" s="3">
        <f>+B94+E94+F94+H94</f>
        <v>80425</v>
      </c>
      <c r="C96" s="3">
        <f>+C94+D94+K94</f>
        <v>11690</v>
      </c>
      <c r="G96" s="3">
        <f>+G94</f>
        <v>6120</v>
      </c>
      <c r="I96" s="3">
        <f>+I94</f>
        <v>86</v>
      </c>
      <c r="J96" s="3">
        <f>+J94</f>
        <v>293</v>
      </c>
    </row>
    <row r="97" spans="1:13" s="2" customFormat="1" ht="12.75" x14ac:dyDescent="0.2"/>
    <row r="98" spans="1:13" s="2" customFormat="1" ht="12.75" x14ac:dyDescent="0.2">
      <c r="A98" s="4" t="s">
        <v>49</v>
      </c>
      <c r="B98" s="4"/>
      <c r="C98" s="4"/>
      <c r="D98" s="4"/>
      <c r="E98" s="4"/>
    </row>
    <row r="99" spans="1:13" s="2" customFormat="1" ht="12.75" x14ac:dyDescent="0.2">
      <c r="B99" s="4"/>
      <c r="C99" s="4"/>
      <c r="D99" s="4"/>
      <c r="E99" s="4"/>
    </row>
    <row r="100" spans="1:13" s="2" customFormat="1" ht="12.75" x14ac:dyDescent="0.2">
      <c r="A100" s="4"/>
      <c r="B100" s="14" t="s">
        <v>109</v>
      </c>
      <c r="C100" s="14" t="s">
        <v>110</v>
      </c>
      <c r="D100" s="14" t="s">
        <v>110</v>
      </c>
      <c r="E100" s="14" t="s">
        <v>109</v>
      </c>
      <c r="F100" s="14" t="s">
        <v>109</v>
      </c>
      <c r="G100" s="14" t="s">
        <v>112</v>
      </c>
      <c r="H100" s="14" t="s">
        <v>109</v>
      </c>
      <c r="I100" s="14" t="s">
        <v>87</v>
      </c>
      <c r="J100" s="14" t="s">
        <v>99</v>
      </c>
      <c r="K100" s="14" t="s">
        <v>110</v>
      </c>
      <c r="L100" s="14"/>
      <c r="M100" s="15"/>
    </row>
    <row r="101" spans="1:13" s="2" customFormat="1" ht="12.75" x14ac:dyDescent="0.2">
      <c r="A101" s="4" t="s">
        <v>0</v>
      </c>
      <c r="B101" s="16" t="s">
        <v>96</v>
      </c>
      <c r="C101" s="16" t="s">
        <v>111</v>
      </c>
      <c r="D101" s="16" t="s">
        <v>111</v>
      </c>
      <c r="E101" s="16" t="s">
        <v>96</v>
      </c>
      <c r="F101" s="16" t="s">
        <v>96</v>
      </c>
      <c r="G101" s="16" t="s">
        <v>76</v>
      </c>
      <c r="H101" s="16" t="s">
        <v>96</v>
      </c>
      <c r="I101" s="16" t="s">
        <v>113</v>
      </c>
      <c r="J101" s="16" t="s">
        <v>114</v>
      </c>
      <c r="K101" s="16" t="s">
        <v>111</v>
      </c>
      <c r="L101" s="16" t="s">
        <v>1</v>
      </c>
      <c r="M101" s="17" t="s">
        <v>2</v>
      </c>
    </row>
    <row r="102" spans="1:13" s="2" customFormat="1" ht="12.75" x14ac:dyDescent="0.2">
      <c r="A102" s="4"/>
      <c r="B102" s="9" t="s">
        <v>95</v>
      </c>
      <c r="C102" s="9" t="s">
        <v>90</v>
      </c>
      <c r="D102" s="9" t="s">
        <v>92</v>
      </c>
      <c r="E102" s="9" t="s">
        <v>93</v>
      </c>
      <c r="F102" s="9" t="s">
        <v>91</v>
      </c>
      <c r="G102" s="9" t="s">
        <v>103</v>
      </c>
      <c r="H102" s="9" t="s">
        <v>100</v>
      </c>
      <c r="I102" s="9" t="s">
        <v>101</v>
      </c>
      <c r="J102" s="9" t="s">
        <v>94</v>
      </c>
      <c r="K102" s="9" t="s">
        <v>102</v>
      </c>
      <c r="L102" s="16"/>
      <c r="M102" s="9"/>
    </row>
    <row r="103" spans="1:13" s="2" customFormat="1" ht="12.75" x14ac:dyDescent="0.2">
      <c r="A103" s="4" t="s">
        <v>46</v>
      </c>
      <c r="B103" s="21">
        <v>16445</v>
      </c>
      <c r="C103" s="21">
        <v>7625</v>
      </c>
      <c r="D103" s="21">
        <v>1639</v>
      </c>
      <c r="E103" s="21">
        <v>1022</v>
      </c>
      <c r="F103" s="21">
        <v>430</v>
      </c>
      <c r="G103" s="21">
        <v>808</v>
      </c>
      <c r="H103" s="21">
        <v>203</v>
      </c>
      <c r="I103" s="21">
        <v>42</v>
      </c>
      <c r="J103" s="21">
        <v>80</v>
      </c>
      <c r="K103" s="21">
        <v>84</v>
      </c>
      <c r="L103" s="21">
        <v>1236</v>
      </c>
      <c r="M103" s="4">
        <f>SUM(B103:L103)</f>
        <v>29614</v>
      </c>
    </row>
    <row r="104" spans="1:13" s="2" customFormat="1" ht="13.5" thickBot="1" x14ac:dyDescent="0.25">
      <c r="A104" s="4" t="s">
        <v>47</v>
      </c>
      <c r="B104" s="6">
        <v>48331</v>
      </c>
      <c r="C104" s="6">
        <v>8536</v>
      </c>
      <c r="D104" s="6">
        <v>880</v>
      </c>
      <c r="E104" s="6">
        <v>9739</v>
      </c>
      <c r="F104" s="6">
        <v>1506</v>
      </c>
      <c r="G104" s="6">
        <v>7407</v>
      </c>
      <c r="H104" s="6">
        <v>3037</v>
      </c>
      <c r="I104" s="6">
        <v>49</v>
      </c>
      <c r="J104" s="6">
        <v>400</v>
      </c>
      <c r="K104" s="6">
        <v>121</v>
      </c>
      <c r="L104" s="6">
        <v>1996</v>
      </c>
      <c r="M104" s="7">
        <f>SUM(B104:L104)</f>
        <v>82002</v>
      </c>
    </row>
    <row r="105" spans="1:13" s="2" customFormat="1" ht="12.75" x14ac:dyDescent="0.2">
      <c r="A105" s="18" t="s">
        <v>2</v>
      </c>
      <c r="B105" s="4">
        <f t="shared" ref="B105:M105" si="5">SUM(B103:B104)</f>
        <v>64776</v>
      </c>
      <c r="C105" s="4">
        <f t="shared" si="5"/>
        <v>16161</v>
      </c>
      <c r="D105" s="4">
        <f t="shared" si="5"/>
        <v>2519</v>
      </c>
      <c r="E105" s="4">
        <f t="shared" si="5"/>
        <v>10761</v>
      </c>
      <c r="F105" s="4">
        <f t="shared" si="5"/>
        <v>1936</v>
      </c>
      <c r="G105" s="4">
        <f t="shared" si="5"/>
        <v>8215</v>
      </c>
      <c r="H105" s="4">
        <f t="shared" si="5"/>
        <v>3240</v>
      </c>
      <c r="I105" s="4">
        <f t="shared" si="5"/>
        <v>91</v>
      </c>
      <c r="J105" s="4">
        <f t="shared" si="5"/>
        <v>480</v>
      </c>
      <c r="K105" s="4">
        <f t="shared" si="5"/>
        <v>205</v>
      </c>
      <c r="L105" s="4">
        <f t="shared" si="5"/>
        <v>3232</v>
      </c>
      <c r="M105" s="4">
        <f t="shared" si="5"/>
        <v>111616</v>
      </c>
    </row>
    <row r="106" spans="1:13" s="2" customFormat="1" ht="12.75" x14ac:dyDescent="0.2">
      <c r="A106" s="4"/>
    </row>
    <row r="107" spans="1:13" s="2" customFormat="1" ht="12.75" x14ac:dyDescent="0.2">
      <c r="A107" s="3" t="s">
        <v>3</v>
      </c>
      <c r="B107" s="3">
        <f>+B105+E105+F105+H105</f>
        <v>80713</v>
      </c>
      <c r="C107" s="3">
        <f>+C105+D105+K105</f>
        <v>18885</v>
      </c>
      <c r="G107" s="3">
        <f>+G105</f>
        <v>8215</v>
      </c>
      <c r="I107" s="3">
        <f>+I105</f>
        <v>91</v>
      </c>
      <c r="J107" s="3">
        <f>+J105</f>
        <v>480</v>
      </c>
    </row>
    <row r="108" spans="1:13" s="2" customFormat="1" ht="12.75" x14ac:dyDescent="0.2"/>
    <row r="109" spans="1:13" s="2" customFormat="1" ht="12.75" x14ac:dyDescent="0.2">
      <c r="A109" s="4" t="s">
        <v>50</v>
      </c>
      <c r="B109" s="4"/>
      <c r="C109" s="4"/>
      <c r="D109" s="4"/>
      <c r="E109" s="4"/>
      <c r="F109" s="4"/>
    </row>
    <row r="110" spans="1:13" s="2" customFormat="1" ht="12.75" x14ac:dyDescent="0.2">
      <c r="B110" s="4"/>
      <c r="C110" s="4"/>
      <c r="D110" s="4"/>
      <c r="E110" s="4"/>
      <c r="F110" s="4"/>
    </row>
    <row r="111" spans="1:13" s="2" customFormat="1" ht="12.75" x14ac:dyDescent="0.2">
      <c r="A111" s="4"/>
      <c r="B111" s="14" t="s">
        <v>109</v>
      </c>
      <c r="C111" s="14" t="s">
        <v>110</v>
      </c>
      <c r="D111" s="14" t="s">
        <v>110</v>
      </c>
      <c r="E111" s="14" t="s">
        <v>109</v>
      </c>
      <c r="F111" s="14" t="s">
        <v>109</v>
      </c>
      <c r="G111" s="14" t="s">
        <v>112</v>
      </c>
      <c r="H111" s="14" t="s">
        <v>109</v>
      </c>
      <c r="I111" s="14" t="s">
        <v>87</v>
      </c>
      <c r="J111" s="14" t="s">
        <v>99</v>
      </c>
      <c r="K111" s="14" t="s">
        <v>110</v>
      </c>
      <c r="L111" s="14"/>
      <c r="M111" s="15"/>
    </row>
    <row r="112" spans="1:13" s="2" customFormat="1" ht="12.75" x14ac:dyDescent="0.2">
      <c r="A112" s="4" t="s">
        <v>0</v>
      </c>
      <c r="B112" s="16" t="s">
        <v>96</v>
      </c>
      <c r="C112" s="16" t="s">
        <v>111</v>
      </c>
      <c r="D112" s="16" t="s">
        <v>111</v>
      </c>
      <c r="E112" s="16" t="s">
        <v>96</v>
      </c>
      <c r="F112" s="16" t="s">
        <v>96</v>
      </c>
      <c r="G112" s="16" t="s">
        <v>76</v>
      </c>
      <c r="H112" s="16" t="s">
        <v>96</v>
      </c>
      <c r="I112" s="16" t="s">
        <v>113</v>
      </c>
      <c r="J112" s="16" t="s">
        <v>114</v>
      </c>
      <c r="K112" s="16" t="s">
        <v>111</v>
      </c>
      <c r="L112" s="16" t="s">
        <v>1</v>
      </c>
      <c r="M112" s="17" t="s">
        <v>2</v>
      </c>
    </row>
    <row r="113" spans="1:13" s="2" customFormat="1" ht="12.75" x14ac:dyDescent="0.2">
      <c r="A113" s="4"/>
      <c r="B113" s="9" t="s">
        <v>95</v>
      </c>
      <c r="C113" s="9" t="s">
        <v>90</v>
      </c>
      <c r="D113" s="9" t="s">
        <v>92</v>
      </c>
      <c r="E113" s="9" t="s">
        <v>93</v>
      </c>
      <c r="F113" s="9" t="s">
        <v>91</v>
      </c>
      <c r="G113" s="9" t="s">
        <v>103</v>
      </c>
      <c r="H113" s="9" t="s">
        <v>100</v>
      </c>
      <c r="I113" s="9" t="s">
        <v>101</v>
      </c>
      <c r="J113" s="9" t="s">
        <v>94</v>
      </c>
      <c r="K113" s="9" t="s">
        <v>102</v>
      </c>
      <c r="L113" s="16"/>
      <c r="M113" s="9"/>
    </row>
    <row r="114" spans="1:13" s="2" customFormat="1" ht="12.75" x14ac:dyDescent="0.2">
      <c r="A114" s="4" t="s">
        <v>35</v>
      </c>
      <c r="B114" s="21">
        <v>38303</v>
      </c>
      <c r="C114" s="21">
        <v>28220</v>
      </c>
      <c r="D114" s="21">
        <v>5451</v>
      </c>
      <c r="E114" s="21">
        <v>2520</v>
      </c>
      <c r="F114" s="21">
        <v>2081</v>
      </c>
      <c r="G114" s="21">
        <v>1538</v>
      </c>
      <c r="H114" s="21">
        <v>821</v>
      </c>
      <c r="I114" s="21">
        <v>56</v>
      </c>
      <c r="J114" s="21">
        <v>343</v>
      </c>
      <c r="K114" s="21">
        <v>509</v>
      </c>
      <c r="L114" s="21">
        <v>1350</v>
      </c>
      <c r="M114" s="4">
        <f>SUM(B114:L114)</f>
        <v>81192</v>
      </c>
    </row>
    <row r="115" spans="1:13" s="2" customFormat="1" ht="13.5" thickBot="1" x14ac:dyDescent="0.25">
      <c r="A115" s="4" t="s">
        <v>46</v>
      </c>
      <c r="B115" s="8">
        <v>15207</v>
      </c>
      <c r="C115" s="8">
        <v>8377</v>
      </c>
      <c r="D115" s="8">
        <v>1742</v>
      </c>
      <c r="E115" s="8">
        <v>1118</v>
      </c>
      <c r="F115" s="8">
        <v>592</v>
      </c>
      <c r="G115" s="8">
        <v>1029</v>
      </c>
      <c r="H115" s="8">
        <v>331</v>
      </c>
      <c r="I115" s="8">
        <v>36</v>
      </c>
      <c r="J115" s="8">
        <v>142</v>
      </c>
      <c r="K115" s="8">
        <v>86</v>
      </c>
      <c r="L115" s="8">
        <v>787</v>
      </c>
      <c r="M115" s="7">
        <f>SUM(B115:L115)</f>
        <v>29447</v>
      </c>
    </row>
    <row r="116" spans="1:13" s="2" customFormat="1" ht="12.75" x14ac:dyDescent="0.2">
      <c r="A116" s="18" t="s">
        <v>2</v>
      </c>
      <c r="B116" s="4">
        <f t="shared" ref="B116:M116" si="6">SUM(B114:B115)</f>
        <v>53510</v>
      </c>
      <c r="C116" s="4">
        <f t="shared" si="6"/>
        <v>36597</v>
      </c>
      <c r="D116" s="4">
        <f t="shared" si="6"/>
        <v>7193</v>
      </c>
      <c r="E116" s="4">
        <f t="shared" si="6"/>
        <v>3638</v>
      </c>
      <c r="F116" s="4">
        <f t="shared" si="6"/>
        <v>2673</v>
      </c>
      <c r="G116" s="4">
        <f t="shared" si="6"/>
        <v>2567</v>
      </c>
      <c r="H116" s="4">
        <f t="shared" si="6"/>
        <v>1152</v>
      </c>
      <c r="I116" s="4">
        <f t="shared" si="6"/>
        <v>92</v>
      </c>
      <c r="J116" s="4">
        <f t="shared" si="6"/>
        <v>485</v>
      </c>
      <c r="K116" s="4">
        <f t="shared" si="6"/>
        <v>595</v>
      </c>
      <c r="L116" s="4">
        <f t="shared" si="6"/>
        <v>2137</v>
      </c>
      <c r="M116" s="4">
        <f t="shared" si="6"/>
        <v>110639</v>
      </c>
    </row>
    <row r="117" spans="1:13" s="2" customFormat="1" ht="12.75" x14ac:dyDescent="0.2">
      <c r="A117" s="4"/>
    </row>
    <row r="118" spans="1:13" s="2" customFormat="1" ht="12.75" x14ac:dyDescent="0.2">
      <c r="A118" s="3" t="s">
        <v>3</v>
      </c>
      <c r="B118" s="3">
        <f>+B116+E116+F116+H116</f>
        <v>60973</v>
      </c>
      <c r="C118" s="3">
        <f>+C116+D116+K116</f>
        <v>44385</v>
      </c>
      <c r="G118" s="3">
        <f>+G116</f>
        <v>2567</v>
      </c>
      <c r="I118" s="3">
        <f>+I116</f>
        <v>92</v>
      </c>
      <c r="J118" s="3">
        <f>+J116</f>
        <v>485</v>
      </c>
    </row>
    <row r="119" spans="1:13" s="2" customFormat="1" ht="12.75" x14ac:dyDescent="0.2"/>
    <row r="120" spans="1:13" s="2" customFormat="1" ht="12.75" x14ac:dyDescent="0.2">
      <c r="A120" s="4" t="s">
        <v>51</v>
      </c>
      <c r="B120" s="4"/>
      <c r="C120" s="4"/>
      <c r="D120" s="4"/>
      <c r="E120" s="4"/>
      <c r="F120" s="4"/>
    </row>
    <row r="121" spans="1:13" s="2" customFormat="1" ht="12.75" x14ac:dyDescent="0.2">
      <c r="B121" s="4"/>
      <c r="C121" s="4"/>
      <c r="D121" s="4"/>
      <c r="E121" s="4"/>
      <c r="F121" s="4"/>
    </row>
    <row r="122" spans="1:13" s="2" customFormat="1" ht="12.75" x14ac:dyDescent="0.2">
      <c r="A122" s="4"/>
      <c r="B122" s="14" t="s">
        <v>109</v>
      </c>
      <c r="C122" s="14" t="s">
        <v>110</v>
      </c>
      <c r="D122" s="14" t="s">
        <v>110</v>
      </c>
      <c r="E122" s="14" t="s">
        <v>109</v>
      </c>
      <c r="F122" s="14" t="s">
        <v>109</v>
      </c>
      <c r="G122" s="14" t="s">
        <v>112</v>
      </c>
      <c r="H122" s="14" t="s">
        <v>109</v>
      </c>
      <c r="I122" s="14" t="s">
        <v>87</v>
      </c>
      <c r="J122" s="14" t="s">
        <v>99</v>
      </c>
      <c r="K122" s="14" t="s">
        <v>110</v>
      </c>
      <c r="L122" s="14"/>
      <c r="M122" s="15"/>
    </row>
    <row r="123" spans="1:13" s="2" customFormat="1" ht="12.75" x14ac:dyDescent="0.2">
      <c r="A123" s="4" t="s">
        <v>0</v>
      </c>
      <c r="B123" s="16" t="s">
        <v>96</v>
      </c>
      <c r="C123" s="16" t="s">
        <v>111</v>
      </c>
      <c r="D123" s="16" t="s">
        <v>111</v>
      </c>
      <c r="E123" s="16" t="s">
        <v>96</v>
      </c>
      <c r="F123" s="16" t="s">
        <v>96</v>
      </c>
      <c r="G123" s="16" t="s">
        <v>76</v>
      </c>
      <c r="H123" s="16" t="s">
        <v>96</v>
      </c>
      <c r="I123" s="16" t="s">
        <v>113</v>
      </c>
      <c r="J123" s="16" t="s">
        <v>114</v>
      </c>
      <c r="K123" s="16" t="s">
        <v>111</v>
      </c>
      <c r="L123" s="16" t="s">
        <v>1</v>
      </c>
      <c r="M123" s="17" t="s">
        <v>2</v>
      </c>
    </row>
    <row r="124" spans="1:13" s="2" customFormat="1" ht="12.75" x14ac:dyDescent="0.2">
      <c r="A124" s="4"/>
      <c r="B124" s="9" t="s">
        <v>95</v>
      </c>
      <c r="C124" s="9" t="s">
        <v>90</v>
      </c>
      <c r="D124" s="9" t="s">
        <v>92</v>
      </c>
      <c r="E124" s="9" t="s">
        <v>93</v>
      </c>
      <c r="F124" s="9" t="s">
        <v>91</v>
      </c>
      <c r="G124" s="9" t="s">
        <v>103</v>
      </c>
      <c r="H124" s="9" t="s">
        <v>100</v>
      </c>
      <c r="I124" s="9" t="s">
        <v>101</v>
      </c>
      <c r="J124" s="9" t="s">
        <v>94</v>
      </c>
      <c r="K124" s="9" t="s">
        <v>102</v>
      </c>
      <c r="L124" s="16"/>
      <c r="M124" s="9"/>
    </row>
    <row r="125" spans="1:13" s="2" customFormat="1" ht="12.75" x14ac:dyDescent="0.2">
      <c r="A125" s="4" t="s">
        <v>46</v>
      </c>
      <c r="B125" s="21">
        <v>4698</v>
      </c>
      <c r="C125" s="21">
        <v>814</v>
      </c>
      <c r="D125" s="21">
        <v>175</v>
      </c>
      <c r="E125" s="21">
        <v>1144</v>
      </c>
      <c r="F125" s="21">
        <v>149</v>
      </c>
      <c r="G125" s="21">
        <v>1292</v>
      </c>
      <c r="H125" s="21">
        <v>237</v>
      </c>
      <c r="I125" s="21">
        <v>10</v>
      </c>
      <c r="J125" s="21">
        <v>80</v>
      </c>
      <c r="K125" s="21">
        <v>19</v>
      </c>
      <c r="L125" s="21">
        <v>170</v>
      </c>
      <c r="M125" s="4">
        <f>SUM(B125:L125)</f>
        <v>8788</v>
      </c>
    </row>
    <row r="126" spans="1:13" s="2" customFormat="1" ht="12.75" x14ac:dyDescent="0.2">
      <c r="A126" s="4" t="s">
        <v>47</v>
      </c>
      <c r="B126" s="21">
        <v>54786</v>
      </c>
      <c r="C126" s="21">
        <v>16251</v>
      </c>
      <c r="D126" s="21">
        <v>1509</v>
      </c>
      <c r="E126" s="21">
        <v>6874</v>
      </c>
      <c r="F126" s="21">
        <v>1996</v>
      </c>
      <c r="G126" s="21">
        <v>5922</v>
      </c>
      <c r="H126" s="21">
        <v>3121</v>
      </c>
      <c r="I126" s="21">
        <v>60</v>
      </c>
      <c r="J126" s="21">
        <v>503</v>
      </c>
      <c r="K126" s="21">
        <v>149</v>
      </c>
      <c r="L126" s="21">
        <v>2080</v>
      </c>
      <c r="M126" s="4">
        <f>SUM(B126:L126)</f>
        <v>93251</v>
      </c>
    </row>
    <row r="127" spans="1:13" s="2" customFormat="1" ht="13.5" thickBot="1" x14ac:dyDescent="0.25">
      <c r="A127" s="4" t="s">
        <v>41</v>
      </c>
      <c r="B127" s="8">
        <v>8746</v>
      </c>
      <c r="C127" s="8">
        <v>1498</v>
      </c>
      <c r="D127" s="8">
        <v>251</v>
      </c>
      <c r="E127" s="8">
        <v>910</v>
      </c>
      <c r="F127" s="8">
        <v>193</v>
      </c>
      <c r="G127" s="8">
        <v>1068</v>
      </c>
      <c r="H127" s="8">
        <v>259</v>
      </c>
      <c r="I127" s="8">
        <v>7</v>
      </c>
      <c r="J127" s="8">
        <v>89</v>
      </c>
      <c r="K127" s="8">
        <v>29</v>
      </c>
      <c r="L127" s="8">
        <v>239</v>
      </c>
      <c r="M127" s="7">
        <f>SUM(B127:L127)</f>
        <v>13289</v>
      </c>
    </row>
    <row r="128" spans="1:13" s="2" customFormat="1" ht="12.75" x14ac:dyDescent="0.2">
      <c r="A128" s="18" t="s">
        <v>2</v>
      </c>
      <c r="B128" s="4">
        <f>SUM(B125:B127)</f>
        <v>68230</v>
      </c>
      <c r="C128" s="4">
        <f t="shared" ref="C128:M128" si="7">SUM(C125:C127)</f>
        <v>18563</v>
      </c>
      <c r="D128" s="4">
        <f t="shared" si="7"/>
        <v>1935</v>
      </c>
      <c r="E128" s="4">
        <f t="shared" si="7"/>
        <v>8928</v>
      </c>
      <c r="F128" s="4">
        <f t="shared" si="7"/>
        <v>2338</v>
      </c>
      <c r="G128" s="4">
        <f t="shared" si="7"/>
        <v>8282</v>
      </c>
      <c r="H128" s="4">
        <f t="shared" si="7"/>
        <v>3617</v>
      </c>
      <c r="I128" s="4">
        <f t="shared" si="7"/>
        <v>77</v>
      </c>
      <c r="J128" s="4">
        <f t="shared" si="7"/>
        <v>672</v>
      </c>
      <c r="K128" s="4">
        <f t="shared" si="7"/>
        <v>197</v>
      </c>
      <c r="L128" s="4">
        <f t="shared" si="7"/>
        <v>2489</v>
      </c>
      <c r="M128" s="4">
        <f t="shared" si="7"/>
        <v>115328</v>
      </c>
    </row>
    <row r="129" spans="1:13" s="2" customFormat="1" ht="12.75" x14ac:dyDescent="0.2">
      <c r="A129" s="4"/>
    </row>
    <row r="130" spans="1:13" s="2" customFormat="1" ht="12.75" x14ac:dyDescent="0.2">
      <c r="A130" s="3" t="s">
        <v>3</v>
      </c>
      <c r="B130" s="3">
        <f>+B128+E128+F128+H128</f>
        <v>83113</v>
      </c>
      <c r="C130" s="3">
        <f>+C128+D128+K128</f>
        <v>20695</v>
      </c>
      <c r="G130" s="3">
        <f>+G128</f>
        <v>8282</v>
      </c>
      <c r="I130" s="3">
        <f>+I128</f>
        <v>77</v>
      </c>
      <c r="J130" s="3">
        <f>+J128</f>
        <v>672</v>
      </c>
    </row>
    <row r="131" spans="1:13" s="2" customFormat="1" ht="12.75" x14ac:dyDescent="0.2"/>
    <row r="132" spans="1:13" s="2" customFormat="1" ht="12.75" x14ac:dyDescent="0.2">
      <c r="A132" s="4" t="s">
        <v>52</v>
      </c>
      <c r="B132" s="4"/>
      <c r="C132" s="4"/>
      <c r="D132" s="4"/>
      <c r="E132" s="4"/>
      <c r="F132" s="4"/>
      <c r="G132" s="4"/>
    </row>
    <row r="133" spans="1:13" s="2" customFormat="1" ht="12.75" x14ac:dyDescent="0.2">
      <c r="B133" s="4"/>
      <c r="C133" s="4"/>
      <c r="D133" s="4"/>
      <c r="E133" s="4"/>
      <c r="F133" s="4"/>
      <c r="G133" s="4"/>
    </row>
    <row r="134" spans="1:13" s="2" customFormat="1" ht="12.75" x14ac:dyDescent="0.2">
      <c r="A134" s="4"/>
      <c r="B134" s="14" t="s">
        <v>109</v>
      </c>
      <c r="C134" s="14" t="s">
        <v>110</v>
      </c>
      <c r="D134" s="14" t="s">
        <v>110</v>
      </c>
      <c r="E134" s="14" t="s">
        <v>109</v>
      </c>
      <c r="F134" s="14" t="s">
        <v>109</v>
      </c>
      <c r="G134" s="14" t="s">
        <v>112</v>
      </c>
      <c r="H134" s="14" t="s">
        <v>109</v>
      </c>
      <c r="I134" s="14" t="s">
        <v>87</v>
      </c>
      <c r="J134" s="14" t="s">
        <v>99</v>
      </c>
      <c r="K134" s="14" t="s">
        <v>110</v>
      </c>
      <c r="L134" s="14"/>
      <c r="M134" s="15"/>
    </row>
    <row r="135" spans="1:13" s="2" customFormat="1" ht="12.75" x14ac:dyDescent="0.2">
      <c r="A135" s="4" t="s">
        <v>0</v>
      </c>
      <c r="B135" s="16" t="s">
        <v>96</v>
      </c>
      <c r="C135" s="16" t="s">
        <v>111</v>
      </c>
      <c r="D135" s="16" t="s">
        <v>111</v>
      </c>
      <c r="E135" s="16" t="s">
        <v>96</v>
      </c>
      <c r="F135" s="16" t="s">
        <v>96</v>
      </c>
      <c r="G135" s="16" t="s">
        <v>76</v>
      </c>
      <c r="H135" s="16" t="s">
        <v>96</v>
      </c>
      <c r="I135" s="16" t="s">
        <v>113</v>
      </c>
      <c r="J135" s="16" t="s">
        <v>114</v>
      </c>
      <c r="K135" s="16" t="s">
        <v>111</v>
      </c>
      <c r="L135" s="16" t="s">
        <v>1</v>
      </c>
      <c r="M135" s="17" t="s">
        <v>2</v>
      </c>
    </row>
    <row r="136" spans="1:13" s="2" customFormat="1" ht="12.75" x14ac:dyDescent="0.2">
      <c r="A136" s="4"/>
      <c r="B136" s="9" t="s">
        <v>95</v>
      </c>
      <c r="C136" s="9" t="s">
        <v>90</v>
      </c>
      <c r="D136" s="9" t="s">
        <v>92</v>
      </c>
      <c r="E136" s="9" t="s">
        <v>93</v>
      </c>
      <c r="F136" s="9" t="s">
        <v>91</v>
      </c>
      <c r="G136" s="9" t="s">
        <v>103</v>
      </c>
      <c r="H136" s="9" t="s">
        <v>100</v>
      </c>
      <c r="I136" s="9" t="s">
        <v>101</v>
      </c>
      <c r="J136" s="9" t="s">
        <v>94</v>
      </c>
      <c r="K136" s="9" t="s">
        <v>102</v>
      </c>
      <c r="L136" s="16"/>
      <c r="M136" s="9"/>
    </row>
    <row r="137" spans="1:13" s="2" customFormat="1" ht="12.75" x14ac:dyDescent="0.2">
      <c r="A137" s="4" t="s">
        <v>44</v>
      </c>
      <c r="B137" s="21">
        <v>12910</v>
      </c>
      <c r="C137" s="21">
        <v>1290</v>
      </c>
      <c r="D137" s="21">
        <v>210</v>
      </c>
      <c r="E137" s="21">
        <v>623</v>
      </c>
      <c r="F137" s="21">
        <v>127</v>
      </c>
      <c r="G137" s="21">
        <v>437</v>
      </c>
      <c r="H137" s="21">
        <v>92</v>
      </c>
      <c r="I137" s="21">
        <v>11</v>
      </c>
      <c r="J137" s="21">
        <v>34</v>
      </c>
      <c r="K137" s="21">
        <v>26</v>
      </c>
      <c r="L137" s="21">
        <v>345</v>
      </c>
      <c r="M137" s="4">
        <f>SUM(B137:L137)</f>
        <v>16105</v>
      </c>
    </row>
    <row r="138" spans="1:13" s="2" customFormat="1" ht="13.5" thickBot="1" x14ac:dyDescent="0.25">
      <c r="A138" s="4" t="s">
        <v>47</v>
      </c>
      <c r="B138" s="8">
        <v>59087</v>
      </c>
      <c r="C138" s="8">
        <v>3422</v>
      </c>
      <c r="D138" s="8">
        <v>476</v>
      </c>
      <c r="E138" s="8">
        <v>4486</v>
      </c>
      <c r="F138" s="8">
        <v>759</v>
      </c>
      <c r="G138" s="8">
        <v>3887</v>
      </c>
      <c r="H138" s="8">
        <v>1065</v>
      </c>
      <c r="I138" s="8">
        <v>36</v>
      </c>
      <c r="J138" s="8">
        <v>233</v>
      </c>
      <c r="K138" s="8">
        <v>126</v>
      </c>
      <c r="L138" s="8">
        <v>1742</v>
      </c>
      <c r="M138" s="7">
        <f>SUM(B138:L138)</f>
        <v>75319</v>
      </c>
    </row>
    <row r="139" spans="1:13" s="2" customFormat="1" ht="12.75" x14ac:dyDescent="0.2">
      <c r="A139" s="18" t="s">
        <v>2</v>
      </c>
      <c r="B139" s="4">
        <f t="shared" ref="B139:M139" si="8">SUM(B137:B138)</f>
        <v>71997</v>
      </c>
      <c r="C139" s="4">
        <f t="shared" si="8"/>
        <v>4712</v>
      </c>
      <c r="D139" s="4">
        <f t="shared" si="8"/>
        <v>686</v>
      </c>
      <c r="E139" s="4">
        <f t="shared" si="8"/>
        <v>5109</v>
      </c>
      <c r="F139" s="4">
        <f t="shared" si="8"/>
        <v>886</v>
      </c>
      <c r="G139" s="4">
        <f t="shared" si="8"/>
        <v>4324</v>
      </c>
      <c r="H139" s="4">
        <f t="shared" si="8"/>
        <v>1157</v>
      </c>
      <c r="I139" s="4">
        <f t="shared" si="8"/>
        <v>47</v>
      </c>
      <c r="J139" s="4">
        <f t="shared" si="8"/>
        <v>267</v>
      </c>
      <c r="K139" s="4">
        <f t="shared" si="8"/>
        <v>152</v>
      </c>
      <c r="L139" s="4">
        <f t="shared" si="8"/>
        <v>2087</v>
      </c>
      <c r="M139" s="4">
        <f t="shared" si="8"/>
        <v>91424</v>
      </c>
    </row>
    <row r="140" spans="1:13" s="2" customFormat="1" ht="12.75" x14ac:dyDescent="0.2">
      <c r="A140" s="4"/>
    </row>
    <row r="141" spans="1:13" s="2" customFormat="1" ht="12.75" x14ac:dyDescent="0.2">
      <c r="A141" s="3" t="s">
        <v>3</v>
      </c>
      <c r="B141" s="3">
        <f>+B139+E139+F139+H139</f>
        <v>79149</v>
      </c>
      <c r="C141" s="3">
        <f>+C139+D139+K139</f>
        <v>5550</v>
      </c>
      <c r="G141" s="3">
        <f>+G139</f>
        <v>4324</v>
      </c>
      <c r="I141" s="3">
        <f>+I139</f>
        <v>47</v>
      </c>
      <c r="J141" s="3">
        <f>+J139</f>
        <v>267</v>
      </c>
    </row>
    <row r="142" spans="1:13" s="2" customFormat="1" ht="12.75" x14ac:dyDescent="0.2"/>
    <row r="143" spans="1:13" s="2" customFormat="1" ht="12.75" x14ac:dyDescent="0.2">
      <c r="A143" s="4" t="s">
        <v>53</v>
      </c>
      <c r="B143" s="4"/>
      <c r="C143" s="4"/>
      <c r="D143" s="4"/>
      <c r="E143" s="4"/>
      <c r="F143" s="4"/>
    </row>
    <row r="144" spans="1:13" s="2" customFormat="1" ht="12.75" x14ac:dyDescent="0.2">
      <c r="B144" s="4"/>
      <c r="C144" s="4"/>
      <c r="D144" s="4"/>
      <c r="E144" s="4"/>
      <c r="F144" s="4"/>
    </row>
    <row r="145" spans="1:13" s="2" customFormat="1" ht="12.75" x14ac:dyDescent="0.2">
      <c r="A145" s="4"/>
      <c r="B145" s="14" t="s">
        <v>109</v>
      </c>
      <c r="C145" s="14" t="s">
        <v>110</v>
      </c>
      <c r="D145" s="14" t="s">
        <v>110</v>
      </c>
      <c r="E145" s="14" t="s">
        <v>109</v>
      </c>
      <c r="F145" s="14" t="s">
        <v>109</v>
      </c>
      <c r="G145" s="14" t="s">
        <v>112</v>
      </c>
      <c r="H145" s="14" t="s">
        <v>109</v>
      </c>
      <c r="I145" s="14" t="s">
        <v>87</v>
      </c>
      <c r="J145" s="14" t="s">
        <v>99</v>
      </c>
      <c r="K145" s="14" t="s">
        <v>110</v>
      </c>
      <c r="L145" s="14"/>
      <c r="M145" s="15"/>
    </row>
    <row r="146" spans="1:13" s="2" customFormat="1" ht="12.75" x14ac:dyDescent="0.2">
      <c r="A146" s="4" t="s">
        <v>0</v>
      </c>
      <c r="B146" s="16" t="s">
        <v>96</v>
      </c>
      <c r="C146" s="16" t="s">
        <v>111</v>
      </c>
      <c r="D146" s="16" t="s">
        <v>111</v>
      </c>
      <c r="E146" s="16" t="s">
        <v>96</v>
      </c>
      <c r="F146" s="16" t="s">
        <v>96</v>
      </c>
      <c r="G146" s="16" t="s">
        <v>76</v>
      </c>
      <c r="H146" s="16" t="s">
        <v>96</v>
      </c>
      <c r="I146" s="16" t="s">
        <v>113</v>
      </c>
      <c r="J146" s="16" t="s">
        <v>114</v>
      </c>
      <c r="K146" s="16" t="s">
        <v>111</v>
      </c>
      <c r="L146" s="16" t="s">
        <v>1</v>
      </c>
      <c r="M146" s="17" t="s">
        <v>2</v>
      </c>
    </row>
    <row r="147" spans="1:13" s="2" customFormat="1" ht="12.75" x14ac:dyDescent="0.2">
      <c r="A147" s="4"/>
      <c r="B147" s="9" t="s">
        <v>95</v>
      </c>
      <c r="C147" s="9" t="s">
        <v>90</v>
      </c>
      <c r="D147" s="9" t="s">
        <v>92</v>
      </c>
      <c r="E147" s="9" t="s">
        <v>93</v>
      </c>
      <c r="F147" s="9" t="s">
        <v>91</v>
      </c>
      <c r="G147" s="9" t="s">
        <v>103</v>
      </c>
      <c r="H147" s="9" t="s">
        <v>100</v>
      </c>
      <c r="I147" s="9" t="s">
        <v>101</v>
      </c>
      <c r="J147" s="9" t="s">
        <v>94</v>
      </c>
      <c r="K147" s="9" t="s">
        <v>102</v>
      </c>
      <c r="L147" s="16"/>
      <c r="M147" s="9"/>
    </row>
    <row r="148" spans="1:13" s="2" customFormat="1" ht="12.75" x14ac:dyDescent="0.2">
      <c r="A148" s="4" t="s">
        <v>44</v>
      </c>
      <c r="B148" s="21">
        <v>16973</v>
      </c>
      <c r="C148" s="21">
        <v>5048</v>
      </c>
      <c r="D148" s="21">
        <v>1020</v>
      </c>
      <c r="E148" s="21">
        <v>803</v>
      </c>
      <c r="F148" s="21">
        <v>302</v>
      </c>
      <c r="G148" s="21">
        <v>629</v>
      </c>
      <c r="H148" s="21">
        <v>227</v>
      </c>
      <c r="I148" s="21">
        <v>18</v>
      </c>
      <c r="J148" s="21">
        <v>98</v>
      </c>
      <c r="K148" s="21">
        <v>103</v>
      </c>
      <c r="L148" s="21">
        <v>452</v>
      </c>
      <c r="M148" s="4">
        <f>SUM(B148:L148)</f>
        <v>25673</v>
      </c>
    </row>
    <row r="149" spans="1:13" s="2" customFormat="1" ht="13.5" thickBot="1" x14ac:dyDescent="0.25">
      <c r="A149" s="4" t="s">
        <v>41</v>
      </c>
      <c r="B149" s="8">
        <v>27511</v>
      </c>
      <c r="C149" s="8">
        <v>6172</v>
      </c>
      <c r="D149" s="8">
        <v>1014</v>
      </c>
      <c r="E149" s="8">
        <v>2251</v>
      </c>
      <c r="F149" s="8">
        <v>528</v>
      </c>
      <c r="G149" s="8">
        <v>2233</v>
      </c>
      <c r="H149" s="8">
        <v>478</v>
      </c>
      <c r="I149" s="8">
        <v>69</v>
      </c>
      <c r="J149" s="8">
        <v>187</v>
      </c>
      <c r="K149" s="8">
        <v>87</v>
      </c>
      <c r="L149" s="8">
        <v>718</v>
      </c>
      <c r="M149" s="7">
        <f>SUM(B149:L149)</f>
        <v>41248</v>
      </c>
    </row>
    <row r="150" spans="1:13" s="2" customFormat="1" ht="12.75" x14ac:dyDescent="0.2">
      <c r="A150" s="18" t="s">
        <v>2</v>
      </c>
      <c r="B150" s="4">
        <f t="shared" ref="B150:M150" si="9">SUM(B148:B149)</f>
        <v>44484</v>
      </c>
      <c r="C150" s="4">
        <f t="shared" si="9"/>
        <v>11220</v>
      </c>
      <c r="D150" s="4">
        <f t="shared" si="9"/>
        <v>2034</v>
      </c>
      <c r="E150" s="4">
        <f t="shared" si="9"/>
        <v>3054</v>
      </c>
      <c r="F150" s="4">
        <f t="shared" si="9"/>
        <v>830</v>
      </c>
      <c r="G150" s="4">
        <f t="shared" si="9"/>
        <v>2862</v>
      </c>
      <c r="H150" s="4">
        <f t="shared" si="9"/>
        <v>705</v>
      </c>
      <c r="I150" s="4">
        <f t="shared" si="9"/>
        <v>87</v>
      </c>
      <c r="J150" s="4">
        <f t="shared" si="9"/>
        <v>285</v>
      </c>
      <c r="K150" s="4">
        <f t="shared" si="9"/>
        <v>190</v>
      </c>
      <c r="L150" s="4">
        <f t="shared" si="9"/>
        <v>1170</v>
      </c>
      <c r="M150" s="4">
        <f t="shared" si="9"/>
        <v>66921</v>
      </c>
    </row>
    <row r="151" spans="1:13" s="2" customFormat="1" ht="12.75" x14ac:dyDescent="0.2">
      <c r="A151" s="4"/>
    </row>
    <row r="152" spans="1:13" s="2" customFormat="1" ht="12.75" x14ac:dyDescent="0.2">
      <c r="A152" s="3" t="s">
        <v>3</v>
      </c>
      <c r="B152" s="3">
        <f>+B150+E150+F150+H150</f>
        <v>49073</v>
      </c>
      <c r="C152" s="3">
        <f>+C150+D150+K150</f>
        <v>13444</v>
      </c>
      <c r="G152" s="3">
        <f>+G150</f>
        <v>2862</v>
      </c>
      <c r="I152" s="3">
        <f>+I150</f>
        <v>87</v>
      </c>
      <c r="J152" s="3">
        <f>+J150</f>
        <v>285</v>
      </c>
    </row>
    <row r="153" spans="1:13" s="2" customFormat="1" ht="12.75" x14ac:dyDescent="0.2"/>
    <row r="154" spans="1:13" s="2" customFormat="1" ht="12.75" x14ac:dyDescent="0.2">
      <c r="A154" s="4" t="s">
        <v>54</v>
      </c>
      <c r="B154" s="4"/>
      <c r="C154" s="4"/>
      <c r="D154" s="4"/>
      <c r="E154" s="4"/>
      <c r="F154" s="4"/>
      <c r="G154" s="4"/>
    </row>
    <row r="155" spans="1:13" s="2" customFormat="1" ht="12.75" x14ac:dyDescent="0.2">
      <c r="B155" s="4"/>
      <c r="C155" s="4"/>
      <c r="D155" s="4"/>
      <c r="E155" s="4"/>
      <c r="F155" s="4"/>
      <c r="G155" s="4"/>
    </row>
    <row r="156" spans="1:13" s="2" customFormat="1" ht="12.75" x14ac:dyDescent="0.2">
      <c r="A156" s="4"/>
      <c r="B156" s="14" t="s">
        <v>109</v>
      </c>
      <c r="C156" s="14" t="s">
        <v>110</v>
      </c>
      <c r="D156" s="14" t="s">
        <v>110</v>
      </c>
      <c r="E156" s="14" t="s">
        <v>109</v>
      </c>
      <c r="F156" s="14" t="s">
        <v>109</v>
      </c>
      <c r="G156" s="14" t="s">
        <v>112</v>
      </c>
      <c r="H156" s="14" t="s">
        <v>109</v>
      </c>
      <c r="I156" s="14" t="s">
        <v>87</v>
      </c>
      <c r="J156" s="14" t="s">
        <v>99</v>
      </c>
      <c r="K156" s="14" t="s">
        <v>110</v>
      </c>
      <c r="L156" s="14"/>
      <c r="M156" s="15"/>
    </row>
    <row r="157" spans="1:13" s="2" customFormat="1" ht="12.75" x14ac:dyDescent="0.2">
      <c r="A157" s="4" t="s">
        <v>0</v>
      </c>
      <c r="B157" s="16" t="s">
        <v>96</v>
      </c>
      <c r="C157" s="16" t="s">
        <v>111</v>
      </c>
      <c r="D157" s="16" t="s">
        <v>111</v>
      </c>
      <c r="E157" s="16" t="s">
        <v>96</v>
      </c>
      <c r="F157" s="16" t="s">
        <v>96</v>
      </c>
      <c r="G157" s="16" t="s">
        <v>76</v>
      </c>
      <c r="H157" s="16" t="s">
        <v>96</v>
      </c>
      <c r="I157" s="16" t="s">
        <v>113</v>
      </c>
      <c r="J157" s="16" t="s">
        <v>114</v>
      </c>
      <c r="K157" s="16" t="s">
        <v>111</v>
      </c>
      <c r="L157" s="16" t="s">
        <v>1</v>
      </c>
      <c r="M157" s="17" t="s">
        <v>2</v>
      </c>
    </row>
    <row r="158" spans="1:13" s="2" customFormat="1" ht="12.75" x14ac:dyDescent="0.2">
      <c r="A158" s="4"/>
      <c r="B158" s="9" t="s">
        <v>95</v>
      </c>
      <c r="C158" s="9" t="s">
        <v>90</v>
      </c>
      <c r="D158" s="9" t="s">
        <v>92</v>
      </c>
      <c r="E158" s="9" t="s">
        <v>93</v>
      </c>
      <c r="F158" s="9" t="s">
        <v>91</v>
      </c>
      <c r="G158" s="9" t="s">
        <v>103</v>
      </c>
      <c r="H158" s="9" t="s">
        <v>100</v>
      </c>
      <c r="I158" s="9" t="s">
        <v>101</v>
      </c>
      <c r="J158" s="9" t="s">
        <v>94</v>
      </c>
      <c r="K158" s="9" t="s">
        <v>102</v>
      </c>
      <c r="L158" s="16"/>
      <c r="M158" s="9"/>
    </row>
    <row r="159" spans="1:13" s="2" customFormat="1" ht="12.75" x14ac:dyDescent="0.2">
      <c r="A159" s="4" t="s">
        <v>44</v>
      </c>
      <c r="B159" s="21">
        <v>53758</v>
      </c>
      <c r="C159" s="21">
        <v>2972</v>
      </c>
      <c r="D159" s="21">
        <v>420</v>
      </c>
      <c r="E159" s="21">
        <v>1344</v>
      </c>
      <c r="F159" s="21">
        <v>296</v>
      </c>
      <c r="G159" s="21">
        <v>743</v>
      </c>
      <c r="H159" s="21">
        <v>188</v>
      </c>
      <c r="I159" s="21">
        <v>23</v>
      </c>
      <c r="J159" s="21">
        <v>68</v>
      </c>
      <c r="K159" s="21">
        <v>78</v>
      </c>
      <c r="L159" s="21">
        <v>1255</v>
      </c>
      <c r="M159" s="4">
        <f>SUM(B159:L159)</f>
        <v>61145</v>
      </c>
    </row>
    <row r="160" spans="1:13" s="2" customFormat="1" ht="12.75" x14ac:dyDescent="0.2">
      <c r="A160" s="4"/>
    </row>
    <row r="161" spans="1:13" s="2" customFormat="1" ht="12.75" x14ac:dyDescent="0.2">
      <c r="A161" s="3" t="s">
        <v>3</v>
      </c>
      <c r="B161" s="3">
        <f>+B159+E159+F159+H159</f>
        <v>55586</v>
      </c>
      <c r="C161" s="3">
        <f>+C159+D159+K159</f>
        <v>3470</v>
      </c>
      <c r="G161" s="3">
        <f>+G159</f>
        <v>743</v>
      </c>
      <c r="I161" s="3">
        <f>+I159</f>
        <v>23</v>
      </c>
      <c r="J161" s="3">
        <f>+J159</f>
        <v>68</v>
      </c>
    </row>
    <row r="162" spans="1:13" s="2" customFormat="1" ht="12.75" x14ac:dyDescent="0.2"/>
    <row r="163" spans="1:13" s="2" customFormat="1" ht="12.75" x14ac:dyDescent="0.2">
      <c r="A163" s="4" t="s">
        <v>55</v>
      </c>
      <c r="B163" s="4"/>
      <c r="C163" s="4"/>
      <c r="D163" s="4"/>
      <c r="E163" s="4"/>
      <c r="F163" s="4"/>
      <c r="G163" s="4"/>
    </row>
    <row r="164" spans="1:13" s="2" customFormat="1" ht="12.75" x14ac:dyDescent="0.2">
      <c r="B164" s="4"/>
      <c r="C164" s="4"/>
      <c r="D164" s="4"/>
      <c r="E164" s="4"/>
      <c r="F164" s="4"/>
      <c r="G164" s="4"/>
    </row>
    <row r="165" spans="1:13" s="2" customFormat="1" ht="12.75" x14ac:dyDescent="0.2">
      <c r="A165" s="4"/>
      <c r="B165" s="14" t="s">
        <v>109</v>
      </c>
      <c r="C165" s="14" t="s">
        <v>110</v>
      </c>
      <c r="D165" s="14" t="s">
        <v>110</v>
      </c>
      <c r="E165" s="14" t="s">
        <v>109</v>
      </c>
      <c r="F165" s="14" t="s">
        <v>109</v>
      </c>
      <c r="G165" s="14" t="s">
        <v>112</v>
      </c>
      <c r="H165" s="14" t="s">
        <v>109</v>
      </c>
      <c r="I165" s="14" t="s">
        <v>87</v>
      </c>
      <c r="J165" s="14" t="s">
        <v>99</v>
      </c>
      <c r="K165" s="14" t="s">
        <v>110</v>
      </c>
      <c r="L165" s="14"/>
      <c r="M165" s="15"/>
    </row>
    <row r="166" spans="1:13" s="2" customFormat="1" ht="12.75" x14ac:dyDescent="0.2">
      <c r="A166" s="4" t="s">
        <v>0</v>
      </c>
      <c r="B166" s="16" t="s">
        <v>96</v>
      </c>
      <c r="C166" s="16" t="s">
        <v>111</v>
      </c>
      <c r="D166" s="16" t="s">
        <v>111</v>
      </c>
      <c r="E166" s="16" t="s">
        <v>96</v>
      </c>
      <c r="F166" s="16" t="s">
        <v>96</v>
      </c>
      <c r="G166" s="16" t="s">
        <v>76</v>
      </c>
      <c r="H166" s="16" t="s">
        <v>96</v>
      </c>
      <c r="I166" s="16" t="s">
        <v>113</v>
      </c>
      <c r="J166" s="16" t="s">
        <v>114</v>
      </c>
      <c r="K166" s="16" t="s">
        <v>111</v>
      </c>
      <c r="L166" s="16" t="s">
        <v>1</v>
      </c>
      <c r="M166" s="17" t="s">
        <v>2</v>
      </c>
    </row>
    <row r="167" spans="1:13" s="2" customFormat="1" ht="12.75" x14ac:dyDescent="0.2">
      <c r="A167" s="4"/>
      <c r="B167" s="9" t="s">
        <v>95</v>
      </c>
      <c r="C167" s="9" t="s">
        <v>90</v>
      </c>
      <c r="D167" s="9" t="s">
        <v>92</v>
      </c>
      <c r="E167" s="9" t="s">
        <v>93</v>
      </c>
      <c r="F167" s="9" t="s">
        <v>91</v>
      </c>
      <c r="G167" s="9" t="s">
        <v>103</v>
      </c>
      <c r="H167" s="9" t="s">
        <v>100</v>
      </c>
      <c r="I167" s="9" t="s">
        <v>101</v>
      </c>
      <c r="J167" s="9" t="s">
        <v>94</v>
      </c>
      <c r="K167" s="9" t="s">
        <v>102</v>
      </c>
      <c r="L167" s="16"/>
      <c r="M167" s="9"/>
    </row>
    <row r="168" spans="1:13" s="2" customFormat="1" ht="12.75" x14ac:dyDescent="0.2">
      <c r="A168" s="4" t="s">
        <v>44</v>
      </c>
      <c r="B168" s="21">
        <v>30255</v>
      </c>
      <c r="C168" s="21">
        <v>3427</v>
      </c>
      <c r="D168" s="21">
        <v>632</v>
      </c>
      <c r="E168" s="21">
        <v>1431</v>
      </c>
      <c r="F168" s="21">
        <v>366</v>
      </c>
      <c r="G168" s="21">
        <v>1113</v>
      </c>
      <c r="H168" s="21">
        <v>312</v>
      </c>
      <c r="I168" s="21">
        <v>17</v>
      </c>
      <c r="J168" s="21">
        <v>93</v>
      </c>
      <c r="K168" s="21">
        <v>62</v>
      </c>
      <c r="L168" s="21">
        <v>596</v>
      </c>
      <c r="M168" s="4">
        <f>SUM(B168:L168)</f>
        <v>38304</v>
      </c>
    </row>
    <row r="169" spans="1:13" s="2" customFormat="1" ht="13.5" thickBot="1" x14ac:dyDescent="0.25">
      <c r="A169" s="4" t="s">
        <v>57</v>
      </c>
      <c r="B169" s="6">
        <v>50240</v>
      </c>
      <c r="C169" s="6">
        <v>32186</v>
      </c>
      <c r="D169" s="6">
        <v>4850</v>
      </c>
      <c r="E169" s="6">
        <v>2960</v>
      </c>
      <c r="F169" s="6">
        <v>1256</v>
      </c>
      <c r="G169" s="6">
        <v>2281</v>
      </c>
      <c r="H169" s="6">
        <v>2133</v>
      </c>
      <c r="I169" s="6">
        <v>61</v>
      </c>
      <c r="J169" s="6">
        <v>165</v>
      </c>
      <c r="K169" s="6">
        <v>814</v>
      </c>
      <c r="L169" s="6">
        <v>3269</v>
      </c>
      <c r="M169" s="7">
        <f>SUM(B169:L169)</f>
        <v>100215</v>
      </c>
    </row>
    <row r="170" spans="1:13" s="2" customFormat="1" ht="12.75" x14ac:dyDescent="0.2">
      <c r="A170" s="18" t="s">
        <v>2</v>
      </c>
      <c r="B170" s="4">
        <f t="shared" ref="B170:M170" si="10">SUM(B168:B169)</f>
        <v>80495</v>
      </c>
      <c r="C170" s="4">
        <f t="shared" si="10"/>
        <v>35613</v>
      </c>
      <c r="D170" s="4">
        <f t="shared" si="10"/>
        <v>5482</v>
      </c>
      <c r="E170" s="4">
        <f t="shared" si="10"/>
        <v>4391</v>
      </c>
      <c r="F170" s="4">
        <f t="shared" si="10"/>
        <v>1622</v>
      </c>
      <c r="G170" s="4">
        <f t="shared" si="10"/>
        <v>3394</v>
      </c>
      <c r="H170" s="4">
        <f t="shared" si="10"/>
        <v>2445</v>
      </c>
      <c r="I170" s="4">
        <f t="shared" si="10"/>
        <v>78</v>
      </c>
      <c r="J170" s="4">
        <f t="shared" si="10"/>
        <v>258</v>
      </c>
      <c r="K170" s="4">
        <f t="shared" si="10"/>
        <v>876</v>
      </c>
      <c r="L170" s="4">
        <f t="shared" si="10"/>
        <v>3865</v>
      </c>
      <c r="M170" s="4">
        <f t="shared" si="10"/>
        <v>138519</v>
      </c>
    </row>
    <row r="171" spans="1:13" s="2" customFormat="1" ht="12.75" x14ac:dyDescent="0.2">
      <c r="A171" s="4"/>
    </row>
    <row r="172" spans="1:13" s="2" customFormat="1" ht="12.75" x14ac:dyDescent="0.2">
      <c r="A172" s="3" t="s">
        <v>3</v>
      </c>
      <c r="B172" s="3">
        <f>+B170+E170+F170+H170</f>
        <v>88953</v>
      </c>
      <c r="C172" s="3">
        <f>+C170+D170+K170</f>
        <v>41971</v>
      </c>
      <c r="G172" s="3">
        <f>+G170</f>
        <v>3394</v>
      </c>
      <c r="I172" s="3">
        <f>+I170</f>
        <v>78</v>
      </c>
      <c r="J172" s="3">
        <f>+J170</f>
        <v>258</v>
      </c>
    </row>
    <row r="173" spans="1:13" s="2" customFormat="1" ht="12.75" x14ac:dyDescent="0.2"/>
    <row r="174" spans="1:13" s="2" customFormat="1" ht="12.75" x14ac:dyDescent="0.2">
      <c r="A174" s="4" t="s">
        <v>56</v>
      </c>
      <c r="B174" s="4"/>
      <c r="C174" s="4"/>
      <c r="D174" s="4"/>
      <c r="E174" s="4"/>
      <c r="F174" s="4"/>
      <c r="G174" s="4"/>
      <c r="H174" s="4"/>
    </row>
    <row r="175" spans="1:13" s="2" customFormat="1" ht="12.75" x14ac:dyDescent="0.2">
      <c r="B175" s="4"/>
      <c r="C175" s="4"/>
      <c r="D175" s="4"/>
      <c r="E175" s="4"/>
      <c r="F175" s="4"/>
      <c r="G175" s="4"/>
      <c r="H175" s="4"/>
    </row>
    <row r="176" spans="1:13" s="2" customFormat="1" ht="12.75" x14ac:dyDescent="0.2">
      <c r="A176" s="4"/>
      <c r="B176" s="14" t="s">
        <v>109</v>
      </c>
      <c r="C176" s="14" t="s">
        <v>110</v>
      </c>
      <c r="D176" s="14" t="s">
        <v>110</v>
      </c>
      <c r="E176" s="14" t="s">
        <v>109</v>
      </c>
      <c r="F176" s="14" t="s">
        <v>109</v>
      </c>
      <c r="G176" s="14" t="s">
        <v>112</v>
      </c>
      <c r="H176" s="14" t="s">
        <v>109</v>
      </c>
      <c r="I176" s="14" t="s">
        <v>87</v>
      </c>
      <c r="J176" s="14" t="s">
        <v>99</v>
      </c>
      <c r="K176" s="14" t="s">
        <v>110</v>
      </c>
      <c r="L176" s="14"/>
      <c r="M176" s="15"/>
    </row>
    <row r="177" spans="1:13" s="2" customFormat="1" ht="12.75" x14ac:dyDescent="0.2">
      <c r="A177" s="4" t="s">
        <v>0</v>
      </c>
      <c r="B177" s="16" t="s">
        <v>96</v>
      </c>
      <c r="C177" s="16" t="s">
        <v>111</v>
      </c>
      <c r="D177" s="16" t="s">
        <v>111</v>
      </c>
      <c r="E177" s="16" t="s">
        <v>96</v>
      </c>
      <c r="F177" s="16" t="s">
        <v>96</v>
      </c>
      <c r="G177" s="16" t="s">
        <v>76</v>
      </c>
      <c r="H177" s="16" t="s">
        <v>96</v>
      </c>
      <c r="I177" s="16" t="s">
        <v>113</v>
      </c>
      <c r="J177" s="16" t="s">
        <v>114</v>
      </c>
      <c r="K177" s="16" t="s">
        <v>111</v>
      </c>
      <c r="L177" s="16" t="s">
        <v>1</v>
      </c>
      <c r="M177" s="17" t="s">
        <v>2</v>
      </c>
    </row>
    <row r="178" spans="1:13" s="2" customFormat="1" ht="12.75" x14ac:dyDescent="0.2">
      <c r="A178" s="4"/>
      <c r="B178" s="9" t="s">
        <v>95</v>
      </c>
      <c r="C178" s="9" t="s">
        <v>90</v>
      </c>
      <c r="D178" s="9" t="s">
        <v>92</v>
      </c>
      <c r="E178" s="9" t="s">
        <v>93</v>
      </c>
      <c r="F178" s="9" t="s">
        <v>91</v>
      </c>
      <c r="G178" s="9" t="s">
        <v>103</v>
      </c>
      <c r="H178" s="9" t="s">
        <v>100</v>
      </c>
      <c r="I178" s="9" t="s">
        <v>101</v>
      </c>
      <c r="J178" s="9" t="s">
        <v>94</v>
      </c>
      <c r="K178" s="9" t="s">
        <v>102</v>
      </c>
      <c r="L178" s="16"/>
      <c r="M178" s="9"/>
    </row>
    <row r="179" spans="1:13" customFormat="1" ht="12.75" x14ac:dyDescent="0.2">
      <c r="A179" s="1" t="s">
        <v>84</v>
      </c>
      <c r="B179" s="21">
        <v>32812</v>
      </c>
      <c r="C179" s="21">
        <v>26814</v>
      </c>
      <c r="D179" s="21">
        <v>5077</v>
      </c>
      <c r="E179" s="21">
        <v>1749</v>
      </c>
      <c r="F179" s="21">
        <v>1185</v>
      </c>
      <c r="G179" s="21">
        <v>2099</v>
      </c>
      <c r="H179" s="21">
        <v>1707</v>
      </c>
      <c r="I179" s="21">
        <v>69</v>
      </c>
      <c r="J179" s="21">
        <v>171</v>
      </c>
      <c r="K179" s="21">
        <v>1023</v>
      </c>
      <c r="L179" s="21">
        <v>3210</v>
      </c>
      <c r="M179" s="4">
        <f>SUM(B179:L179)</f>
        <v>75916</v>
      </c>
    </row>
    <row r="180" spans="1:13" s="2" customFormat="1" ht="13.5" thickBot="1" x14ac:dyDescent="0.25">
      <c r="A180" s="4" t="s">
        <v>57</v>
      </c>
      <c r="B180" s="6">
        <v>47704</v>
      </c>
      <c r="C180" s="6">
        <v>37177</v>
      </c>
      <c r="D180" s="6">
        <v>5602</v>
      </c>
      <c r="E180" s="6">
        <v>3354</v>
      </c>
      <c r="F180" s="6">
        <v>1525</v>
      </c>
      <c r="G180" s="6">
        <v>3039</v>
      </c>
      <c r="H180" s="6">
        <v>2596</v>
      </c>
      <c r="I180" s="6">
        <v>52</v>
      </c>
      <c r="J180" s="6">
        <v>215</v>
      </c>
      <c r="K180" s="6">
        <v>1094</v>
      </c>
      <c r="L180" s="6">
        <v>3399</v>
      </c>
      <c r="M180" s="7">
        <f>SUM(B180:L180)</f>
        <v>105757</v>
      </c>
    </row>
    <row r="181" spans="1:13" s="2" customFormat="1" ht="12.75" x14ac:dyDescent="0.2">
      <c r="A181" s="18" t="s">
        <v>2</v>
      </c>
      <c r="B181" s="4">
        <f t="shared" ref="B181:M181" si="11">SUM(B179:B180)</f>
        <v>80516</v>
      </c>
      <c r="C181" s="4">
        <f t="shared" si="11"/>
        <v>63991</v>
      </c>
      <c r="D181" s="4">
        <f t="shared" si="11"/>
        <v>10679</v>
      </c>
      <c r="E181" s="4">
        <f t="shared" si="11"/>
        <v>5103</v>
      </c>
      <c r="F181" s="4">
        <f t="shared" si="11"/>
        <v>2710</v>
      </c>
      <c r="G181" s="4">
        <f t="shared" si="11"/>
        <v>5138</v>
      </c>
      <c r="H181" s="4">
        <f t="shared" si="11"/>
        <v>4303</v>
      </c>
      <c r="I181" s="4">
        <f t="shared" si="11"/>
        <v>121</v>
      </c>
      <c r="J181" s="4">
        <f t="shared" si="11"/>
        <v>386</v>
      </c>
      <c r="K181" s="4">
        <f t="shared" si="11"/>
        <v>2117</v>
      </c>
      <c r="L181" s="4">
        <f t="shared" si="11"/>
        <v>6609</v>
      </c>
      <c r="M181" s="4">
        <f t="shared" si="11"/>
        <v>181673</v>
      </c>
    </row>
    <row r="182" spans="1:13" s="2" customFormat="1" ht="12.75" x14ac:dyDescent="0.2">
      <c r="A182" s="4"/>
    </row>
    <row r="183" spans="1:13" s="2" customFormat="1" ht="12.75" x14ac:dyDescent="0.2">
      <c r="A183" s="3" t="s">
        <v>3</v>
      </c>
      <c r="B183" s="3">
        <f>+B181+E181+F181+H181</f>
        <v>92632</v>
      </c>
      <c r="C183" s="3">
        <f>+C181+D181+K181</f>
        <v>76787</v>
      </c>
      <c r="G183" s="3">
        <f>+G181</f>
        <v>5138</v>
      </c>
      <c r="I183" s="3">
        <f>+I181</f>
        <v>121</v>
      </c>
      <c r="J183" s="3">
        <f>+J181</f>
        <v>386</v>
      </c>
    </row>
    <row r="184" spans="1:13" s="2" customFormat="1" ht="12.75" x14ac:dyDescent="0.2"/>
    <row r="185" spans="1:13" s="2" customFormat="1" ht="12.75" x14ac:dyDescent="0.2">
      <c r="A185" s="4" t="s">
        <v>58</v>
      </c>
      <c r="B185" s="4"/>
      <c r="C185" s="4"/>
      <c r="D185" s="4"/>
      <c r="E185" s="4"/>
      <c r="F185" s="4"/>
      <c r="G185" s="4"/>
    </row>
    <row r="186" spans="1:13" s="2" customFormat="1" ht="12.75" x14ac:dyDescent="0.2">
      <c r="B186" s="4"/>
      <c r="C186" s="4"/>
      <c r="D186" s="4"/>
      <c r="E186" s="4"/>
      <c r="F186" s="4"/>
      <c r="G186" s="4"/>
    </row>
    <row r="187" spans="1:13" s="2" customFormat="1" ht="12.75" x14ac:dyDescent="0.2">
      <c r="A187" s="4"/>
      <c r="B187" s="14" t="s">
        <v>109</v>
      </c>
      <c r="C187" s="14" t="s">
        <v>110</v>
      </c>
      <c r="D187" s="14" t="s">
        <v>110</v>
      </c>
      <c r="E187" s="14" t="s">
        <v>109</v>
      </c>
      <c r="F187" s="14" t="s">
        <v>109</v>
      </c>
      <c r="G187" s="14" t="s">
        <v>112</v>
      </c>
      <c r="H187" s="14" t="s">
        <v>109</v>
      </c>
      <c r="I187" s="14" t="s">
        <v>87</v>
      </c>
      <c r="J187" s="14" t="s">
        <v>99</v>
      </c>
      <c r="K187" s="14" t="s">
        <v>110</v>
      </c>
      <c r="L187" s="14"/>
      <c r="M187" s="15"/>
    </row>
    <row r="188" spans="1:13" s="2" customFormat="1" ht="12.75" x14ac:dyDescent="0.2">
      <c r="A188" s="4" t="s">
        <v>0</v>
      </c>
      <c r="B188" s="16" t="s">
        <v>96</v>
      </c>
      <c r="C188" s="16" t="s">
        <v>111</v>
      </c>
      <c r="D188" s="16" t="s">
        <v>111</v>
      </c>
      <c r="E188" s="16" t="s">
        <v>96</v>
      </c>
      <c r="F188" s="16" t="s">
        <v>96</v>
      </c>
      <c r="G188" s="16" t="s">
        <v>76</v>
      </c>
      <c r="H188" s="16" t="s">
        <v>96</v>
      </c>
      <c r="I188" s="16" t="s">
        <v>113</v>
      </c>
      <c r="J188" s="16" t="s">
        <v>114</v>
      </c>
      <c r="K188" s="16" t="s">
        <v>111</v>
      </c>
      <c r="L188" s="16" t="s">
        <v>1</v>
      </c>
      <c r="M188" s="17" t="s">
        <v>2</v>
      </c>
    </row>
    <row r="189" spans="1:13" s="2" customFormat="1" ht="12.75" x14ac:dyDescent="0.2">
      <c r="A189" s="4"/>
      <c r="B189" s="9" t="s">
        <v>95</v>
      </c>
      <c r="C189" s="9" t="s">
        <v>90</v>
      </c>
      <c r="D189" s="9" t="s">
        <v>92</v>
      </c>
      <c r="E189" s="9" t="s">
        <v>93</v>
      </c>
      <c r="F189" s="9" t="s">
        <v>91</v>
      </c>
      <c r="G189" s="9" t="s">
        <v>103</v>
      </c>
      <c r="H189" s="9" t="s">
        <v>100</v>
      </c>
      <c r="I189" s="9" t="s">
        <v>101</v>
      </c>
      <c r="J189" s="9" t="s">
        <v>94</v>
      </c>
      <c r="K189" s="9" t="s">
        <v>102</v>
      </c>
      <c r="L189" s="16"/>
      <c r="M189" s="9"/>
    </row>
    <row r="190" spans="1:13" customFormat="1" ht="12.75" x14ac:dyDescent="0.2">
      <c r="A190" s="1" t="s">
        <v>98</v>
      </c>
      <c r="B190" s="21">
        <v>29099</v>
      </c>
      <c r="C190" s="21">
        <v>35408</v>
      </c>
      <c r="D190" s="21">
        <v>7762</v>
      </c>
      <c r="E190" s="21">
        <v>1709</v>
      </c>
      <c r="F190" s="21">
        <v>4947</v>
      </c>
      <c r="G190" s="21">
        <v>3162</v>
      </c>
      <c r="H190" s="21">
        <v>1862</v>
      </c>
      <c r="I190" s="21">
        <v>112</v>
      </c>
      <c r="J190" s="21">
        <v>279</v>
      </c>
      <c r="K190" s="21">
        <v>1967</v>
      </c>
      <c r="L190" s="21">
        <v>4840</v>
      </c>
      <c r="M190" s="4">
        <f>SUM(B190:L190)</f>
        <v>91147</v>
      </c>
    </row>
    <row r="191" spans="1:13" customFormat="1" ht="12.75" x14ac:dyDescent="0.2">
      <c r="A191" s="1" t="s">
        <v>61</v>
      </c>
      <c r="B191" s="21">
        <f>[1]Governor!B44</f>
        <v>9357</v>
      </c>
      <c r="C191" s="21">
        <f>[1]Governor!C44</f>
        <v>11867</v>
      </c>
      <c r="D191" s="21">
        <f>[1]Governor!D44</f>
        <v>2697</v>
      </c>
      <c r="E191" s="21">
        <f>[1]Governor!E44</f>
        <v>847</v>
      </c>
      <c r="F191" s="21">
        <f>[1]Governor!F44</f>
        <v>624</v>
      </c>
      <c r="G191" s="21">
        <f>[1]Governor!G44</f>
        <v>961</v>
      </c>
      <c r="H191" s="21">
        <f>[1]Governor!H44</f>
        <v>497</v>
      </c>
      <c r="I191" s="21">
        <f>[1]Governor!I44</f>
        <v>28</v>
      </c>
      <c r="J191" s="21">
        <f>[1]Governor!J44</f>
        <v>75</v>
      </c>
      <c r="K191" s="21">
        <f>[1]Governor!K44</f>
        <v>478</v>
      </c>
      <c r="L191" s="21">
        <v>611</v>
      </c>
      <c r="M191" s="4">
        <f>SUM(B191:L191)</f>
        <v>28042</v>
      </c>
    </row>
    <row r="192" spans="1:13" customFormat="1" ht="12.75" x14ac:dyDescent="0.2">
      <c r="A192" s="1" t="s">
        <v>60</v>
      </c>
      <c r="B192" s="21">
        <v>17266</v>
      </c>
      <c r="C192" s="21">
        <v>15941</v>
      </c>
      <c r="D192" s="21">
        <v>3724</v>
      </c>
      <c r="E192" s="21">
        <v>1273</v>
      </c>
      <c r="F192" s="21">
        <v>884</v>
      </c>
      <c r="G192" s="21">
        <v>1799</v>
      </c>
      <c r="H192" s="21">
        <v>641</v>
      </c>
      <c r="I192" s="21">
        <v>118</v>
      </c>
      <c r="J192" s="21">
        <v>143</v>
      </c>
      <c r="K192" s="21">
        <v>907</v>
      </c>
      <c r="L192" s="21">
        <v>1340</v>
      </c>
      <c r="M192" s="4">
        <f>SUM(B192:L192)</f>
        <v>44036</v>
      </c>
    </row>
    <row r="193" spans="1:13" s="2" customFormat="1" ht="13.5" thickBot="1" x14ac:dyDescent="0.25">
      <c r="A193" s="4" t="s">
        <v>57</v>
      </c>
      <c r="B193" s="6">
        <v>9743</v>
      </c>
      <c r="C193" s="6">
        <v>9212</v>
      </c>
      <c r="D193" s="6">
        <v>1323</v>
      </c>
      <c r="E193" s="6">
        <v>641</v>
      </c>
      <c r="F193" s="6">
        <v>402</v>
      </c>
      <c r="G193" s="6">
        <v>652</v>
      </c>
      <c r="H193" s="6">
        <v>463</v>
      </c>
      <c r="I193" s="6">
        <v>15</v>
      </c>
      <c r="J193" s="6">
        <v>50</v>
      </c>
      <c r="K193" s="6">
        <v>183</v>
      </c>
      <c r="L193" s="6">
        <v>731</v>
      </c>
      <c r="M193" s="7">
        <f>SUM(B193:L193)</f>
        <v>23415</v>
      </c>
    </row>
    <row r="194" spans="1:13" s="2" customFormat="1" ht="12.75" x14ac:dyDescent="0.2">
      <c r="A194" s="18" t="s">
        <v>2</v>
      </c>
      <c r="B194" s="4">
        <f t="shared" ref="B194:M194" si="12">SUM(B190:B193)</f>
        <v>65465</v>
      </c>
      <c r="C194" s="4">
        <f t="shared" si="12"/>
        <v>72428</v>
      </c>
      <c r="D194" s="4">
        <f t="shared" si="12"/>
        <v>15506</v>
      </c>
      <c r="E194" s="4">
        <f t="shared" si="12"/>
        <v>4470</v>
      </c>
      <c r="F194" s="4">
        <f t="shared" si="12"/>
        <v>6857</v>
      </c>
      <c r="G194" s="4">
        <f t="shared" si="12"/>
        <v>6574</v>
      </c>
      <c r="H194" s="4">
        <f t="shared" si="12"/>
        <v>3463</v>
      </c>
      <c r="I194" s="4">
        <f t="shared" si="12"/>
        <v>273</v>
      </c>
      <c r="J194" s="4">
        <f t="shared" si="12"/>
        <v>547</v>
      </c>
      <c r="K194" s="4">
        <f t="shared" si="12"/>
        <v>3535</v>
      </c>
      <c r="L194" s="4">
        <f t="shared" si="12"/>
        <v>7522</v>
      </c>
      <c r="M194" s="4">
        <f t="shared" si="12"/>
        <v>186640</v>
      </c>
    </row>
    <row r="195" spans="1:13" s="2" customFormat="1" ht="12.75" x14ac:dyDescent="0.2">
      <c r="A195" s="4"/>
    </row>
    <row r="196" spans="1:13" s="2" customFormat="1" ht="12.75" x14ac:dyDescent="0.2">
      <c r="A196" s="3" t="s">
        <v>3</v>
      </c>
      <c r="B196" s="3">
        <f>+B194+E194+F194+H194</f>
        <v>80255</v>
      </c>
      <c r="C196" s="3">
        <f>+C194+D194+K194</f>
        <v>91469</v>
      </c>
      <c r="G196" s="3">
        <f>+G194</f>
        <v>6574</v>
      </c>
      <c r="I196" s="3">
        <f>+I194</f>
        <v>273</v>
      </c>
      <c r="J196" s="3">
        <f>+J194</f>
        <v>547</v>
      </c>
    </row>
    <row r="197" spans="1:13" s="2" customFormat="1" ht="12.75" x14ac:dyDescent="0.2"/>
    <row r="198" spans="1:13" s="2" customFormat="1" ht="12.75" x14ac:dyDescent="0.2">
      <c r="A198" s="4" t="s">
        <v>59</v>
      </c>
      <c r="B198" s="4"/>
      <c r="C198" s="4"/>
      <c r="D198" s="4"/>
      <c r="E198" s="4"/>
      <c r="F198" s="4"/>
      <c r="G198" s="4"/>
      <c r="H198" s="4"/>
    </row>
    <row r="199" spans="1:13" s="2" customFormat="1" ht="12.75" x14ac:dyDescent="0.2">
      <c r="B199" s="4"/>
      <c r="C199" s="4"/>
      <c r="D199" s="4"/>
      <c r="E199" s="4"/>
      <c r="F199" s="4"/>
      <c r="G199" s="4"/>
      <c r="H199" s="4"/>
    </row>
    <row r="200" spans="1:13" s="2" customFormat="1" ht="12.75" x14ac:dyDescent="0.2">
      <c r="A200" s="4"/>
      <c r="B200" s="14" t="s">
        <v>109</v>
      </c>
      <c r="C200" s="14" t="s">
        <v>110</v>
      </c>
      <c r="D200" s="14" t="s">
        <v>110</v>
      </c>
      <c r="E200" s="14" t="s">
        <v>109</v>
      </c>
      <c r="F200" s="14" t="s">
        <v>109</v>
      </c>
      <c r="G200" s="14" t="s">
        <v>112</v>
      </c>
      <c r="H200" s="14" t="s">
        <v>109</v>
      </c>
      <c r="I200" s="14" t="s">
        <v>87</v>
      </c>
      <c r="J200" s="14" t="s">
        <v>99</v>
      </c>
      <c r="K200" s="14" t="s">
        <v>110</v>
      </c>
      <c r="L200" s="14"/>
      <c r="M200" s="15"/>
    </row>
    <row r="201" spans="1:13" s="2" customFormat="1" ht="12.75" x14ac:dyDescent="0.2">
      <c r="A201" s="4" t="s">
        <v>0</v>
      </c>
      <c r="B201" s="16" t="s">
        <v>96</v>
      </c>
      <c r="C201" s="16" t="s">
        <v>111</v>
      </c>
      <c r="D201" s="16" t="s">
        <v>111</v>
      </c>
      <c r="E201" s="16" t="s">
        <v>96</v>
      </c>
      <c r="F201" s="16" t="s">
        <v>96</v>
      </c>
      <c r="G201" s="16" t="s">
        <v>76</v>
      </c>
      <c r="H201" s="16" t="s">
        <v>96</v>
      </c>
      <c r="I201" s="16" t="s">
        <v>113</v>
      </c>
      <c r="J201" s="16" t="s">
        <v>114</v>
      </c>
      <c r="K201" s="16" t="s">
        <v>111</v>
      </c>
      <c r="L201" s="16" t="s">
        <v>1</v>
      </c>
      <c r="M201" s="17" t="s">
        <v>2</v>
      </c>
    </row>
    <row r="202" spans="1:13" s="2" customFormat="1" ht="12.75" x14ac:dyDescent="0.2">
      <c r="A202" s="4"/>
      <c r="B202" s="9" t="s">
        <v>95</v>
      </c>
      <c r="C202" s="9" t="s">
        <v>90</v>
      </c>
      <c r="D202" s="9" t="s">
        <v>92</v>
      </c>
      <c r="E202" s="9" t="s">
        <v>93</v>
      </c>
      <c r="F202" s="9" t="s">
        <v>91</v>
      </c>
      <c r="G202" s="9" t="s">
        <v>103</v>
      </c>
      <c r="H202" s="9" t="s">
        <v>100</v>
      </c>
      <c r="I202" s="9" t="s">
        <v>101</v>
      </c>
      <c r="J202" s="9" t="s">
        <v>94</v>
      </c>
      <c r="K202" s="9" t="s">
        <v>102</v>
      </c>
      <c r="L202" s="16"/>
      <c r="M202" s="9"/>
    </row>
    <row r="203" spans="1:13" s="2" customFormat="1" ht="12.75" x14ac:dyDescent="0.2">
      <c r="A203" s="4" t="s">
        <v>8</v>
      </c>
      <c r="B203" s="2">
        <v>6916</v>
      </c>
      <c r="C203" s="2">
        <v>7706</v>
      </c>
      <c r="D203" s="2">
        <v>1711</v>
      </c>
      <c r="E203" s="2">
        <v>659</v>
      </c>
      <c r="F203" s="2">
        <v>604</v>
      </c>
      <c r="G203" s="2">
        <v>2160</v>
      </c>
      <c r="H203" s="2">
        <v>224</v>
      </c>
      <c r="I203" s="2">
        <v>26</v>
      </c>
      <c r="J203" s="2">
        <v>112</v>
      </c>
      <c r="K203" s="2">
        <v>355</v>
      </c>
      <c r="L203" s="2">
        <v>806</v>
      </c>
      <c r="M203" s="4">
        <f>SUM(B203:L203)</f>
        <v>21279</v>
      </c>
    </row>
    <row r="204" spans="1:13" s="2" customFormat="1" ht="12.75" x14ac:dyDescent="0.2">
      <c r="A204" s="4" t="s">
        <v>85</v>
      </c>
      <c r="B204" s="2">
        <v>3760</v>
      </c>
      <c r="C204" s="2">
        <v>6225</v>
      </c>
      <c r="D204" s="2">
        <v>899</v>
      </c>
      <c r="E204" s="2">
        <v>277</v>
      </c>
      <c r="F204" s="2">
        <v>188</v>
      </c>
      <c r="G204" s="2">
        <v>845</v>
      </c>
      <c r="H204" s="2">
        <v>116</v>
      </c>
      <c r="I204" s="2">
        <v>21</v>
      </c>
      <c r="J204" s="2">
        <v>84</v>
      </c>
      <c r="K204" s="2">
        <v>322</v>
      </c>
      <c r="L204" s="2">
        <v>315</v>
      </c>
      <c r="M204" s="4">
        <f>SUM(B204:L204)</f>
        <v>13052</v>
      </c>
    </row>
    <row r="205" spans="1:13" s="2" customFormat="1" ht="12.75" x14ac:dyDescent="0.2">
      <c r="A205" s="4" t="s">
        <v>9</v>
      </c>
      <c r="B205" s="2">
        <v>4144</v>
      </c>
      <c r="C205" s="2">
        <v>7271</v>
      </c>
      <c r="D205" s="2">
        <v>1608</v>
      </c>
      <c r="E205" s="2">
        <v>362</v>
      </c>
      <c r="F205" s="2">
        <v>319</v>
      </c>
      <c r="G205" s="2">
        <v>1009</v>
      </c>
      <c r="H205" s="2">
        <v>95</v>
      </c>
      <c r="I205" s="2">
        <v>19</v>
      </c>
      <c r="J205" s="2">
        <v>61</v>
      </c>
      <c r="K205" s="2">
        <v>296</v>
      </c>
      <c r="L205" s="2">
        <v>762</v>
      </c>
      <c r="M205" s="4">
        <f>SUM(B205:L205)</f>
        <v>15946</v>
      </c>
    </row>
    <row r="206" spans="1:13" s="2" customFormat="1" ht="12.75" x14ac:dyDescent="0.2">
      <c r="A206" s="4" t="s">
        <v>86</v>
      </c>
      <c r="B206" s="2">
        <v>5123</v>
      </c>
      <c r="C206" s="2">
        <v>6538</v>
      </c>
      <c r="D206" s="2">
        <v>1154</v>
      </c>
      <c r="E206" s="2">
        <v>435</v>
      </c>
      <c r="F206" s="2">
        <v>355</v>
      </c>
      <c r="G206" s="2">
        <v>1619</v>
      </c>
      <c r="H206" s="2">
        <v>184</v>
      </c>
      <c r="I206" s="2">
        <v>28</v>
      </c>
      <c r="J206" s="2">
        <v>94</v>
      </c>
      <c r="K206" s="2">
        <v>340</v>
      </c>
      <c r="L206" s="2">
        <v>592</v>
      </c>
      <c r="M206" s="4">
        <f t="shared" ref="M206:M213" si="13">SUM(B206:L206)</f>
        <v>16462</v>
      </c>
    </row>
    <row r="207" spans="1:13" s="2" customFormat="1" ht="12.75" x14ac:dyDescent="0.2">
      <c r="A207" s="4" t="s">
        <v>10</v>
      </c>
      <c r="B207" s="2">
        <v>2323</v>
      </c>
      <c r="C207" s="2">
        <v>4746</v>
      </c>
      <c r="D207" s="2">
        <v>1234</v>
      </c>
      <c r="E207" s="2">
        <v>148</v>
      </c>
      <c r="F207" s="2">
        <v>178</v>
      </c>
      <c r="G207" s="2">
        <v>729</v>
      </c>
      <c r="H207" s="2">
        <v>92</v>
      </c>
      <c r="I207" s="2">
        <v>19</v>
      </c>
      <c r="J207" s="2">
        <v>78</v>
      </c>
      <c r="K207" s="2">
        <v>260</v>
      </c>
      <c r="L207" s="2">
        <v>236</v>
      </c>
      <c r="M207" s="4">
        <f t="shared" si="13"/>
        <v>10043</v>
      </c>
    </row>
    <row r="208" spans="1:13" s="2" customFormat="1" ht="12.75" x14ac:dyDescent="0.2">
      <c r="A208" s="4" t="s">
        <v>11</v>
      </c>
      <c r="B208" s="2">
        <v>5293</v>
      </c>
      <c r="C208" s="2">
        <v>7955</v>
      </c>
      <c r="D208" s="2">
        <v>1639</v>
      </c>
      <c r="E208" s="2">
        <v>362</v>
      </c>
      <c r="F208" s="2">
        <v>282</v>
      </c>
      <c r="G208" s="2">
        <v>938</v>
      </c>
      <c r="H208" s="2">
        <v>341</v>
      </c>
      <c r="I208" s="2">
        <v>23</v>
      </c>
      <c r="J208" s="2">
        <v>72</v>
      </c>
      <c r="K208" s="2">
        <v>411</v>
      </c>
      <c r="L208" s="2">
        <v>767</v>
      </c>
      <c r="M208" s="4">
        <f t="shared" si="13"/>
        <v>18083</v>
      </c>
    </row>
    <row r="209" spans="1:13" customFormat="1" ht="12.75" x14ac:dyDescent="0.2">
      <c r="A209" s="1" t="s">
        <v>12</v>
      </c>
      <c r="B209" s="2">
        <v>17482</v>
      </c>
      <c r="C209" s="2">
        <v>18557</v>
      </c>
      <c r="D209" s="2">
        <v>4312</v>
      </c>
      <c r="E209" s="2">
        <v>2403</v>
      </c>
      <c r="F209" s="2">
        <v>1050</v>
      </c>
      <c r="G209" s="2">
        <v>5669</v>
      </c>
      <c r="H209" s="2">
        <v>1145</v>
      </c>
      <c r="I209" s="2">
        <v>71</v>
      </c>
      <c r="J209" s="2">
        <v>266</v>
      </c>
      <c r="K209" s="2">
        <v>1065</v>
      </c>
      <c r="L209" s="2">
        <v>1784</v>
      </c>
      <c r="M209" s="4">
        <f t="shared" ref="M209" si="14">SUM(B209:L209)</f>
        <v>53804</v>
      </c>
    </row>
    <row r="210" spans="1:13" s="2" customFormat="1" ht="12.75" x14ac:dyDescent="0.2">
      <c r="A210" s="4" t="s">
        <v>67</v>
      </c>
      <c r="B210" s="2">
        <v>183</v>
      </c>
      <c r="C210" s="2">
        <v>376</v>
      </c>
      <c r="D210" s="2">
        <v>32</v>
      </c>
      <c r="E210" s="2">
        <v>15</v>
      </c>
      <c r="F210" s="2">
        <v>15</v>
      </c>
      <c r="G210" s="2">
        <v>22</v>
      </c>
      <c r="H210" s="2">
        <v>2</v>
      </c>
      <c r="I210" s="2">
        <v>0</v>
      </c>
      <c r="J210" s="2">
        <v>2</v>
      </c>
      <c r="K210" s="2">
        <v>7</v>
      </c>
      <c r="L210" s="2">
        <v>8</v>
      </c>
      <c r="M210" s="4">
        <f t="shared" si="13"/>
        <v>662</v>
      </c>
    </row>
    <row r="211" spans="1:13" customFormat="1" ht="12.75" x14ac:dyDescent="0.2">
      <c r="A211" s="1" t="s">
        <v>60</v>
      </c>
      <c r="B211" s="21">
        <v>11134</v>
      </c>
      <c r="C211" s="21">
        <v>13612</v>
      </c>
      <c r="D211" s="21">
        <v>2974</v>
      </c>
      <c r="E211" s="21">
        <v>929</v>
      </c>
      <c r="F211" s="21">
        <v>617</v>
      </c>
      <c r="G211" s="21">
        <v>2003</v>
      </c>
      <c r="H211" s="21">
        <v>562</v>
      </c>
      <c r="I211" s="21">
        <v>92</v>
      </c>
      <c r="J211" s="21">
        <v>95</v>
      </c>
      <c r="K211" s="21">
        <v>674</v>
      </c>
      <c r="L211" s="21">
        <v>1010</v>
      </c>
      <c r="M211" s="4">
        <f>SUM(B211:L211)</f>
        <v>33702</v>
      </c>
    </row>
    <row r="212" spans="1:13" s="2" customFormat="1" ht="12.75" x14ac:dyDescent="0.2">
      <c r="A212" s="4" t="s">
        <v>106</v>
      </c>
      <c r="B212" s="2">
        <v>1041</v>
      </c>
      <c r="C212" s="2">
        <v>1900</v>
      </c>
      <c r="D212" s="2">
        <v>407</v>
      </c>
      <c r="E212" s="2">
        <v>44</v>
      </c>
      <c r="F212" s="2">
        <v>60</v>
      </c>
      <c r="G212" s="2">
        <v>190</v>
      </c>
      <c r="H212" s="2">
        <v>29</v>
      </c>
      <c r="I212" s="2">
        <v>10</v>
      </c>
      <c r="J212" s="2">
        <v>25</v>
      </c>
      <c r="K212" s="2">
        <v>72</v>
      </c>
      <c r="L212" s="2">
        <v>154</v>
      </c>
      <c r="M212" s="4">
        <f t="shared" si="13"/>
        <v>3932</v>
      </c>
    </row>
    <row r="213" spans="1:13" s="2" customFormat="1" ht="13.5" thickBot="1" x14ac:dyDescent="0.25">
      <c r="A213" s="4" t="s">
        <v>63</v>
      </c>
      <c r="B213" s="6">
        <v>5412</v>
      </c>
      <c r="C213" s="6">
        <v>10456</v>
      </c>
      <c r="D213" s="6">
        <v>2790</v>
      </c>
      <c r="E213" s="6">
        <v>490</v>
      </c>
      <c r="F213" s="6">
        <v>545</v>
      </c>
      <c r="G213" s="6">
        <v>2171</v>
      </c>
      <c r="H213" s="6">
        <v>202</v>
      </c>
      <c r="I213" s="6">
        <v>41</v>
      </c>
      <c r="J213" s="6">
        <v>122</v>
      </c>
      <c r="K213" s="6">
        <v>435</v>
      </c>
      <c r="L213" s="6">
        <v>623</v>
      </c>
      <c r="M213" s="7">
        <f t="shared" si="13"/>
        <v>23287</v>
      </c>
    </row>
    <row r="214" spans="1:13" s="2" customFormat="1" ht="12.75" x14ac:dyDescent="0.2">
      <c r="A214" s="18" t="s">
        <v>2</v>
      </c>
      <c r="B214" s="4">
        <f t="shared" ref="B214:G214" si="15">SUM(B203:B213)</f>
        <v>62811</v>
      </c>
      <c r="C214" s="4">
        <f t="shared" si="15"/>
        <v>85342</v>
      </c>
      <c r="D214" s="4">
        <f t="shared" si="15"/>
        <v>18760</v>
      </c>
      <c r="E214" s="4">
        <f t="shared" si="15"/>
        <v>6124</v>
      </c>
      <c r="F214" s="4">
        <f t="shared" si="15"/>
        <v>4213</v>
      </c>
      <c r="G214" s="4">
        <f t="shared" si="15"/>
        <v>17355</v>
      </c>
      <c r="H214" s="4">
        <f t="shared" ref="H214:M214" si="16">SUM(H203:H213)</f>
        <v>2992</v>
      </c>
      <c r="I214" s="4">
        <f t="shared" si="16"/>
        <v>350</v>
      </c>
      <c r="J214" s="4">
        <f t="shared" si="16"/>
        <v>1011</v>
      </c>
      <c r="K214" s="4">
        <f t="shared" si="16"/>
        <v>4237</v>
      </c>
      <c r="L214" s="4">
        <f t="shared" si="16"/>
        <v>7057</v>
      </c>
      <c r="M214" s="4">
        <f t="shared" si="16"/>
        <v>210252</v>
      </c>
    </row>
    <row r="215" spans="1:13" s="2" customFormat="1" ht="12.75" x14ac:dyDescent="0.2">
      <c r="A215" s="4"/>
    </row>
    <row r="216" spans="1:13" s="2" customFormat="1" ht="12.75" x14ac:dyDescent="0.2">
      <c r="A216" s="3" t="s">
        <v>3</v>
      </c>
      <c r="B216" s="3">
        <f>+B214+E214+F214+H214</f>
        <v>76140</v>
      </c>
      <c r="C216" s="3">
        <f>+C214+D214+K214</f>
        <v>108339</v>
      </c>
      <c r="G216" s="3">
        <f>+G214</f>
        <v>17355</v>
      </c>
      <c r="I216" s="3">
        <f>+I214</f>
        <v>350</v>
      </c>
      <c r="J216" s="3">
        <f>+J214</f>
        <v>1011</v>
      </c>
    </row>
    <row r="217" spans="1:13" s="2" customFormat="1" ht="12.75" x14ac:dyDescent="0.2"/>
    <row r="218" spans="1:13" s="2" customFormat="1" ht="12.75" x14ac:dyDescent="0.2">
      <c r="A218" s="4" t="s">
        <v>62</v>
      </c>
      <c r="B218" s="4"/>
      <c r="C218" s="4"/>
      <c r="D218" s="4"/>
      <c r="E218" s="4"/>
      <c r="F218" s="4"/>
      <c r="G218" s="4"/>
      <c r="H218" s="4"/>
    </row>
    <row r="219" spans="1:13" s="2" customFormat="1" ht="12.75" x14ac:dyDescent="0.2">
      <c r="B219" s="4"/>
      <c r="C219" s="4"/>
      <c r="D219" s="4"/>
      <c r="E219" s="4"/>
      <c r="F219" s="4"/>
      <c r="G219" s="4"/>
      <c r="H219" s="4"/>
    </row>
    <row r="220" spans="1:13" s="2" customFormat="1" ht="12.75" x14ac:dyDescent="0.2">
      <c r="A220" s="4"/>
      <c r="B220" s="14" t="s">
        <v>109</v>
      </c>
      <c r="C220" s="14" t="s">
        <v>110</v>
      </c>
      <c r="D220" s="14" t="s">
        <v>110</v>
      </c>
      <c r="E220" s="14" t="s">
        <v>109</v>
      </c>
      <c r="F220" s="14" t="s">
        <v>109</v>
      </c>
      <c r="G220" s="14" t="s">
        <v>112</v>
      </c>
      <c r="H220" s="14" t="s">
        <v>109</v>
      </c>
      <c r="I220" s="14" t="s">
        <v>87</v>
      </c>
      <c r="J220" s="14" t="s">
        <v>99</v>
      </c>
      <c r="K220" s="14" t="s">
        <v>110</v>
      </c>
      <c r="L220" s="14"/>
      <c r="M220" s="15"/>
    </row>
    <row r="221" spans="1:13" s="2" customFormat="1" ht="12.75" x14ac:dyDescent="0.2">
      <c r="A221" s="4" t="s">
        <v>0</v>
      </c>
      <c r="B221" s="16" t="s">
        <v>96</v>
      </c>
      <c r="C221" s="16" t="s">
        <v>111</v>
      </c>
      <c r="D221" s="16" t="s">
        <v>111</v>
      </c>
      <c r="E221" s="16" t="s">
        <v>96</v>
      </c>
      <c r="F221" s="16" t="s">
        <v>96</v>
      </c>
      <c r="G221" s="16" t="s">
        <v>76</v>
      </c>
      <c r="H221" s="16" t="s">
        <v>96</v>
      </c>
      <c r="I221" s="16" t="s">
        <v>113</v>
      </c>
      <c r="J221" s="16" t="s">
        <v>114</v>
      </c>
      <c r="K221" s="16" t="s">
        <v>111</v>
      </c>
      <c r="L221" s="16" t="s">
        <v>1</v>
      </c>
      <c r="M221" s="17" t="s">
        <v>2</v>
      </c>
    </row>
    <row r="222" spans="1:13" s="2" customFormat="1" ht="12.75" x14ac:dyDescent="0.2">
      <c r="A222" s="4"/>
      <c r="B222" s="9" t="s">
        <v>95</v>
      </c>
      <c r="C222" s="9" t="s">
        <v>90</v>
      </c>
      <c r="D222" s="9" t="s">
        <v>92</v>
      </c>
      <c r="E222" s="9" t="s">
        <v>93</v>
      </c>
      <c r="F222" s="9" t="s">
        <v>91</v>
      </c>
      <c r="G222" s="9" t="s">
        <v>103</v>
      </c>
      <c r="H222" s="9" t="s">
        <v>100</v>
      </c>
      <c r="I222" s="9" t="s">
        <v>101</v>
      </c>
      <c r="J222" s="9" t="s">
        <v>94</v>
      </c>
      <c r="K222" s="9" t="s">
        <v>102</v>
      </c>
      <c r="L222" s="16"/>
      <c r="M222" s="9"/>
    </row>
    <row r="223" spans="1:13" s="2" customFormat="1" ht="12.75" x14ac:dyDescent="0.2">
      <c r="A223" s="4" t="s">
        <v>7</v>
      </c>
      <c r="B223" s="2">
        <v>32894</v>
      </c>
      <c r="C223" s="2">
        <v>28511</v>
      </c>
      <c r="D223" s="2">
        <v>6008</v>
      </c>
      <c r="E223" s="2">
        <v>2993</v>
      </c>
      <c r="F223" s="2">
        <v>1690</v>
      </c>
      <c r="G223" s="2">
        <v>11033</v>
      </c>
      <c r="H223" s="2">
        <v>921</v>
      </c>
      <c r="I223" s="2">
        <v>128</v>
      </c>
      <c r="J223" s="2">
        <v>1228</v>
      </c>
      <c r="K223" s="2">
        <v>542</v>
      </c>
      <c r="L223" s="10">
        <v>3329</v>
      </c>
      <c r="M223" s="4">
        <f>SUM(B223:L223)</f>
        <v>89277</v>
      </c>
    </row>
    <row r="224" spans="1:13" s="2" customFormat="1" ht="12.75" x14ac:dyDescent="0.2">
      <c r="A224" s="4" t="s">
        <v>18</v>
      </c>
      <c r="B224" s="2">
        <v>15240</v>
      </c>
      <c r="C224" s="2">
        <v>16467</v>
      </c>
      <c r="D224" s="2">
        <v>4163</v>
      </c>
      <c r="E224" s="2">
        <v>1001</v>
      </c>
      <c r="F224" s="2">
        <v>1075</v>
      </c>
      <c r="G224" s="2">
        <v>4107</v>
      </c>
      <c r="H224" s="2">
        <v>397</v>
      </c>
      <c r="I224" s="2">
        <v>63</v>
      </c>
      <c r="J224" s="2">
        <v>265</v>
      </c>
      <c r="K224" s="2">
        <v>815</v>
      </c>
      <c r="L224" s="2">
        <v>1643</v>
      </c>
      <c r="M224" s="4">
        <f>SUM(B224:L224)</f>
        <v>45236</v>
      </c>
    </row>
    <row r="225" spans="1:13" s="2" customFormat="1" ht="12.75" x14ac:dyDescent="0.2">
      <c r="A225" s="4" t="s">
        <v>106</v>
      </c>
      <c r="B225" s="2">
        <v>2943</v>
      </c>
      <c r="C225" s="2">
        <v>4078</v>
      </c>
      <c r="D225" s="2">
        <v>934</v>
      </c>
      <c r="E225" s="2">
        <v>133</v>
      </c>
      <c r="F225" s="2">
        <v>163</v>
      </c>
      <c r="G225" s="2">
        <v>440</v>
      </c>
      <c r="H225" s="2">
        <v>51</v>
      </c>
      <c r="I225" s="2">
        <v>17</v>
      </c>
      <c r="J225" s="2">
        <v>58</v>
      </c>
      <c r="K225" s="5">
        <v>143</v>
      </c>
      <c r="L225" s="2">
        <v>420</v>
      </c>
      <c r="M225" s="4">
        <f>SUM(B225:L225)</f>
        <v>9380</v>
      </c>
    </row>
    <row r="226" spans="1:13" s="2" customFormat="1" ht="12.75" x14ac:dyDescent="0.2">
      <c r="A226" s="4" t="s">
        <v>63</v>
      </c>
      <c r="B226" s="2">
        <v>8205</v>
      </c>
      <c r="C226" s="2">
        <v>8653</v>
      </c>
      <c r="D226" s="2">
        <v>2124</v>
      </c>
      <c r="E226" s="2">
        <v>670</v>
      </c>
      <c r="F226" s="2">
        <v>695</v>
      </c>
      <c r="G226" s="2">
        <v>2532</v>
      </c>
      <c r="H226" s="2">
        <v>262</v>
      </c>
      <c r="I226" s="2">
        <v>42</v>
      </c>
      <c r="J226" s="2">
        <v>135</v>
      </c>
      <c r="K226" s="2">
        <v>390</v>
      </c>
      <c r="L226" s="2">
        <v>807</v>
      </c>
      <c r="M226" s="4">
        <f>SUM(B226:L226)</f>
        <v>24515</v>
      </c>
    </row>
    <row r="227" spans="1:13" s="2" customFormat="1" ht="13.5" thickBot="1" x14ac:dyDescent="0.25">
      <c r="A227" s="4" t="s">
        <v>64</v>
      </c>
      <c r="B227" s="6">
        <v>13889</v>
      </c>
      <c r="C227" s="6">
        <v>17280</v>
      </c>
      <c r="D227" s="6">
        <v>3809</v>
      </c>
      <c r="E227" s="6">
        <v>988</v>
      </c>
      <c r="F227" s="6">
        <v>1023</v>
      </c>
      <c r="G227" s="6">
        <v>3536</v>
      </c>
      <c r="H227" s="6">
        <v>502</v>
      </c>
      <c r="I227" s="6">
        <v>66</v>
      </c>
      <c r="J227" s="6">
        <v>250</v>
      </c>
      <c r="K227" s="6">
        <v>803</v>
      </c>
      <c r="L227" s="6">
        <v>1265</v>
      </c>
      <c r="M227" s="7">
        <f>SUM(B227:L227)</f>
        <v>43411</v>
      </c>
    </row>
    <row r="228" spans="1:13" s="2" customFormat="1" ht="12.75" x14ac:dyDescent="0.2">
      <c r="A228" s="18" t="s">
        <v>2</v>
      </c>
      <c r="B228" s="4">
        <f t="shared" ref="B228:M228" si="17">SUM(B223:B227)</f>
        <v>73171</v>
      </c>
      <c r="C228" s="4">
        <f t="shared" si="17"/>
        <v>74989</v>
      </c>
      <c r="D228" s="4">
        <f t="shared" si="17"/>
        <v>17038</v>
      </c>
      <c r="E228" s="4">
        <f t="shared" si="17"/>
        <v>5785</v>
      </c>
      <c r="F228" s="4">
        <f t="shared" si="17"/>
        <v>4646</v>
      </c>
      <c r="G228" s="4">
        <f t="shared" si="17"/>
        <v>21648</v>
      </c>
      <c r="H228" s="4">
        <f t="shared" si="17"/>
        <v>2133</v>
      </c>
      <c r="I228" s="4">
        <f t="shared" si="17"/>
        <v>316</v>
      </c>
      <c r="J228" s="4">
        <f t="shared" si="17"/>
        <v>1936</v>
      </c>
      <c r="K228" s="4">
        <f t="shared" si="17"/>
        <v>2693</v>
      </c>
      <c r="L228" s="4">
        <f t="shared" si="17"/>
        <v>7464</v>
      </c>
      <c r="M228" s="4">
        <f t="shared" si="17"/>
        <v>211819</v>
      </c>
    </row>
    <row r="229" spans="1:13" s="2" customFormat="1" ht="12.75" x14ac:dyDescent="0.2">
      <c r="A229" s="4"/>
    </row>
    <row r="230" spans="1:13" s="2" customFormat="1" ht="12.75" x14ac:dyDescent="0.2">
      <c r="A230" s="3" t="s">
        <v>3</v>
      </c>
      <c r="B230" s="3">
        <f>+B228+E228+F228+H228</f>
        <v>85735</v>
      </c>
      <c r="C230" s="3">
        <f>+C228+D228+K228</f>
        <v>94720</v>
      </c>
      <c r="G230" s="3">
        <f>+G228</f>
        <v>21648</v>
      </c>
      <c r="I230" s="3">
        <f>+I228</f>
        <v>316</v>
      </c>
      <c r="J230" s="3">
        <f>+J228</f>
        <v>1936</v>
      </c>
    </row>
    <row r="231" spans="1:13" s="2" customFormat="1" ht="12.75" x14ac:dyDescent="0.2"/>
    <row r="232" spans="1:13" s="2" customFormat="1" ht="12.75" x14ac:dyDescent="0.2">
      <c r="A232" s="4" t="s">
        <v>65</v>
      </c>
      <c r="B232" s="4"/>
      <c r="C232" s="4"/>
      <c r="D232" s="4"/>
      <c r="E232" s="4"/>
      <c r="F232" s="4"/>
      <c r="G232" s="4"/>
      <c r="H232" s="4"/>
    </row>
    <row r="233" spans="1:13" s="2" customFormat="1" ht="12.75" x14ac:dyDescent="0.2">
      <c r="B233" s="4"/>
      <c r="C233" s="4"/>
      <c r="D233" s="4"/>
      <c r="E233" s="4"/>
      <c r="F233" s="4"/>
      <c r="G233" s="4"/>
      <c r="H233" s="4"/>
    </row>
    <row r="234" spans="1:13" s="2" customFormat="1" ht="12.75" x14ac:dyDescent="0.2">
      <c r="A234" s="4"/>
      <c r="B234" s="14" t="s">
        <v>109</v>
      </c>
      <c r="C234" s="14" t="s">
        <v>110</v>
      </c>
      <c r="D234" s="14" t="s">
        <v>110</v>
      </c>
      <c r="E234" s="14" t="s">
        <v>109</v>
      </c>
      <c r="F234" s="14" t="s">
        <v>109</v>
      </c>
      <c r="G234" s="14" t="s">
        <v>112</v>
      </c>
      <c r="H234" s="14" t="s">
        <v>109</v>
      </c>
      <c r="I234" s="14" t="s">
        <v>87</v>
      </c>
      <c r="J234" s="14" t="s">
        <v>99</v>
      </c>
      <c r="K234" s="14" t="s">
        <v>110</v>
      </c>
      <c r="L234" s="14"/>
      <c r="M234" s="15"/>
    </row>
    <row r="235" spans="1:13" s="2" customFormat="1" ht="12.75" x14ac:dyDescent="0.2">
      <c r="A235" s="4" t="s">
        <v>0</v>
      </c>
      <c r="B235" s="16" t="s">
        <v>96</v>
      </c>
      <c r="C235" s="16" t="s">
        <v>111</v>
      </c>
      <c r="D235" s="16" t="s">
        <v>111</v>
      </c>
      <c r="E235" s="16" t="s">
        <v>96</v>
      </c>
      <c r="F235" s="16" t="s">
        <v>96</v>
      </c>
      <c r="G235" s="16" t="s">
        <v>76</v>
      </c>
      <c r="H235" s="16" t="s">
        <v>96</v>
      </c>
      <c r="I235" s="16" t="s">
        <v>113</v>
      </c>
      <c r="J235" s="16" t="s">
        <v>114</v>
      </c>
      <c r="K235" s="16" t="s">
        <v>111</v>
      </c>
      <c r="L235" s="16" t="s">
        <v>1</v>
      </c>
      <c r="M235" s="17" t="s">
        <v>2</v>
      </c>
    </row>
    <row r="236" spans="1:13" s="2" customFormat="1" ht="12.75" x14ac:dyDescent="0.2">
      <c r="A236" s="4"/>
      <c r="B236" s="9" t="s">
        <v>95</v>
      </c>
      <c r="C236" s="9" t="s">
        <v>90</v>
      </c>
      <c r="D236" s="9" t="s">
        <v>92</v>
      </c>
      <c r="E236" s="9" t="s">
        <v>93</v>
      </c>
      <c r="F236" s="9" t="s">
        <v>91</v>
      </c>
      <c r="G236" s="9" t="s">
        <v>103</v>
      </c>
      <c r="H236" s="9" t="s">
        <v>100</v>
      </c>
      <c r="I236" s="9" t="s">
        <v>101</v>
      </c>
      <c r="J236" s="9" t="s">
        <v>94</v>
      </c>
      <c r="K236" s="9" t="s">
        <v>102</v>
      </c>
      <c r="L236" s="16"/>
      <c r="M236" s="9"/>
    </row>
    <row r="237" spans="1:13" s="2" customFormat="1" ht="12.75" x14ac:dyDescent="0.2">
      <c r="A237" s="4" t="s">
        <v>13</v>
      </c>
      <c r="B237" s="2">
        <v>9291</v>
      </c>
      <c r="C237" s="2">
        <v>6209</v>
      </c>
      <c r="D237" s="2">
        <v>1124</v>
      </c>
      <c r="E237" s="2">
        <v>604</v>
      </c>
      <c r="F237" s="2">
        <v>697</v>
      </c>
      <c r="G237" s="2">
        <v>751</v>
      </c>
      <c r="H237" s="2">
        <v>217</v>
      </c>
      <c r="I237" s="2">
        <v>41</v>
      </c>
      <c r="J237" s="2">
        <v>96</v>
      </c>
      <c r="K237" s="2">
        <v>364</v>
      </c>
      <c r="L237" s="2">
        <v>917</v>
      </c>
      <c r="M237" s="4">
        <f>SUM(B237:L237)</f>
        <v>20311</v>
      </c>
    </row>
    <row r="238" spans="1:13" s="2" customFormat="1" ht="12.75" x14ac:dyDescent="0.2">
      <c r="A238" s="4" t="s">
        <v>14</v>
      </c>
      <c r="B238" s="2">
        <v>4971</v>
      </c>
      <c r="C238" s="2">
        <v>3786</v>
      </c>
      <c r="D238" s="2">
        <v>466</v>
      </c>
      <c r="E238" s="2">
        <v>266</v>
      </c>
      <c r="F238" s="2">
        <v>351</v>
      </c>
      <c r="G238" s="2">
        <v>569</v>
      </c>
      <c r="H238" s="2">
        <v>134</v>
      </c>
      <c r="I238" s="2">
        <v>14</v>
      </c>
      <c r="J238" s="2">
        <v>58</v>
      </c>
      <c r="K238" s="2">
        <v>170</v>
      </c>
      <c r="L238" s="2">
        <v>694</v>
      </c>
      <c r="M238" s="4">
        <f t="shared" ref="M238:M248" si="18">SUM(B238:L238)</f>
        <v>11479</v>
      </c>
    </row>
    <row r="239" spans="1:13" s="2" customFormat="1" ht="12.75" x14ac:dyDescent="0.2">
      <c r="A239" s="4" t="s">
        <v>15</v>
      </c>
      <c r="B239" s="2">
        <v>4550</v>
      </c>
      <c r="C239" s="2">
        <v>4006</v>
      </c>
      <c r="D239" s="2">
        <v>526</v>
      </c>
      <c r="E239" s="2">
        <v>172</v>
      </c>
      <c r="F239" s="2">
        <v>237</v>
      </c>
      <c r="G239" s="2">
        <v>514</v>
      </c>
      <c r="H239" s="2">
        <v>98</v>
      </c>
      <c r="I239" s="2">
        <v>17</v>
      </c>
      <c r="J239" s="2">
        <v>59</v>
      </c>
      <c r="K239" s="2">
        <v>166</v>
      </c>
      <c r="L239" s="2">
        <v>434</v>
      </c>
      <c r="M239" s="4">
        <f t="shared" si="18"/>
        <v>10779</v>
      </c>
    </row>
    <row r="240" spans="1:13" s="2" customFormat="1" ht="12.75" x14ac:dyDescent="0.2">
      <c r="A240" s="4" t="s">
        <v>16</v>
      </c>
      <c r="B240" s="2">
        <v>3580</v>
      </c>
      <c r="C240" s="2">
        <v>7425</v>
      </c>
      <c r="D240" s="2">
        <v>1151</v>
      </c>
      <c r="E240" s="2">
        <v>148</v>
      </c>
      <c r="F240" s="2">
        <v>163</v>
      </c>
      <c r="G240" s="2">
        <v>610</v>
      </c>
      <c r="H240" s="2">
        <v>73</v>
      </c>
      <c r="I240" s="2">
        <v>20</v>
      </c>
      <c r="J240" s="2">
        <v>83</v>
      </c>
      <c r="K240" s="2">
        <v>331</v>
      </c>
      <c r="L240" s="2">
        <v>357</v>
      </c>
      <c r="M240" s="4">
        <f t="shared" si="18"/>
        <v>13941</v>
      </c>
    </row>
    <row r="241" spans="1:13" s="2" customFormat="1" ht="12.75" x14ac:dyDescent="0.2">
      <c r="A241" s="4" t="s">
        <v>17</v>
      </c>
      <c r="B241" s="2">
        <v>573</v>
      </c>
      <c r="C241" s="2">
        <v>1377</v>
      </c>
      <c r="D241" s="2">
        <v>193</v>
      </c>
      <c r="E241" s="2">
        <v>28</v>
      </c>
      <c r="F241" s="2">
        <v>23</v>
      </c>
      <c r="G241" s="2">
        <v>112</v>
      </c>
      <c r="H241" s="2">
        <v>23</v>
      </c>
      <c r="I241" s="2">
        <v>3</v>
      </c>
      <c r="J241" s="2">
        <v>20</v>
      </c>
      <c r="K241" s="2">
        <v>41</v>
      </c>
      <c r="L241" s="2">
        <v>87</v>
      </c>
      <c r="M241" s="4">
        <f t="shared" si="18"/>
        <v>2480</v>
      </c>
    </row>
    <row r="242" spans="1:13" s="2" customFormat="1" ht="12.75" x14ac:dyDescent="0.2">
      <c r="A242" s="4" t="s">
        <v>21</v>
      </c>
      <c r="B242" s="2">
        <v>9466</v>
      </c>
      <c r="C242" s="2">
        <v>10075</v>
      </c>
      <c r="D242" s="2">
        <v>1338</v>
      </c>
      <c r="E242" s="2">
        <v>487</v>
      </c>
      <c r="F242" s="2">
        <v>572</v>
      </c>
      <c r="G242" s="2">
        <v>970</v>
      </c>
      <c r="H242" s="2">
        <v>175</v>
      </c>
      <c r="I242" s="2">
        <v>49</v>
      </c>
      <c r="J242" s="2">
        <v>119</v>
      </c>
      <c r="K242" s="2">
        <v>440</v>
      </c>
      <c r="L242" s="2">
        <v>1353</v>
      </c>
      <c r="M242" s="4">
        <f t="shared" si="18"/>
        <v>25044</v>
      </c>
    </row>
    <row r="243" spans="1:13" s="2" customFormat="1" ht="12.75" x14ac:dyDescent="0.2">
      <c r="A243" s="4" t="s">
        <v>22</v>
      </c>
      <c r="B243" s="2">
        <v>2106</v>
      </c>
      <c r="C243" s="2">
        <v>3375</v>
      </c>
      <c r="D243" s="2">
        <v>538</v>
      </c>
      <c r="E243" s="2">
        <v>83</v>
      </c>
      <c r="F243" s="2">
        <v>120</v>
      </c>
      <c r="G243" s="2">
        <v>320</v>
      </c>
      <c r="H243" s="2">
        <v>34</v>
      </c>
      <c r="I243" s="2">
        <v>18</v>
      </c>
      <c r="J243" s="2">
        <v>38</v>
      </c>
      <c r="K243" s="2">
        <v>160</v>
      </c>
      <c r="L243" s="2">
        <v>217</v>
      </c>
      <c r="M243" s="4">
        <f t="shared" si="18"/>
        <v>7009</v>
      </c>
    </row>
    <row r="244" spans="1:13" s="2" customFormat="1" ht="12.75" x14ac:dyDescent="0.2">
      <c r="A244" s="4" t="s">
        <v>19</v>
      </c>
      <c r="B244" s="2">
        <v>10160</v>
      </c>
      <c r="C244" s="2">
        <v>9923</v>
      </c>
      <c r="D244" s="2">
        <v>1371</v>
      </c>
      <c r="E244" s="2">
        <v>521</v>
      </c>
      <c r="F244" s="2">
        <v>519</v>
      </c>
      <c r="G244" s="2">
        <v>1381</v>
      </c>
      <c r="H244" s="2">
        <v>207</v>
      </c>
      <c r="I244" s="2">
        <v>51</v>
      </c>
      <c r="J244" s="2">
        <v>127</v>
      </c>
      <c r="K244" s="2">
        <v>472</v>
      </c>
      <c r="L244" s="2">
        <v>1324</v>
      </c>
      <c r="M244" s="4">
        <f t="shared" si="18"/>
        <v>26056</v>
      </c>
    </row>
    <row r="245" spans="1:13" s="2" customFormat="1" ht="12.75" x14ac:dyDescent="0.2">
      <c r="A245" s="4" t="s">
        <v>20</v>
      </c>
      <c r="B245" s="2">
        <v>5904</v>
      </c>
      <c r="C245" s="2">
        <v>8885</v>
      </c>
      <c r="D245" s="2">
        <v>1385</v>
      </c>
      <c r="E245" s="2">
        <v>270</v>
      </c>
      <c r="F245" s="2">
        <v>409</v>
      </c>
      <c r="G245" s="2">
        <v>1562</v>
      </c>
      <c r="H245" s="2">
        <v>184</v>
      </c>
      <c r="I245" s="2">
        <v>29</v>
      </c>
      <c r="J245" s="2">
        <v>108</v>
      </c>
      <c r="K245" s="2">
        <v>335</v>
      </c>
      <c r="L245" s="2">
        <v>593</v>
      </c>
      <c r="M245" s="4">
        <f t="shared" si="18"/>
        <v>19664</v>
      </c>
    </row>
    <row r="246" spans="1:13" s="2" customFormat="1" ht="12.75" x14ac:dyDescent="0.2">
      <c r="A246" s="4" t="s">
        <v>4</v>
      </c>
      <c r="B246" s="2">
        <v>4207</v>
      </c>
      <c r="C246" s="2">
        <v>7077</v>
      </c>
      <c r="D246" s="2">
        <v>1346</v>
      </c>
      <c r="E246" s="2">
        <v>230</v>
      </c>
      <c r="F246" s="2">
        <v>299</v>
      </c>
      <c r="G246" s="2">
        <v>1229</v>
      </c>
      <c r="H246" s="2">
        <v>130</v>
      </c>
      <c r="I246" s="2">
        <v>21</v>
      </c>
      <c r="J246" s="2">
        <v>85</v>
      </c>
      <c r="K246" s="2">
        <v>276</v>
      </c>
      <c r="L246" s="2">
        <v>698</v>
      </c>
      <c r="M246" s="4">
        <f t="shared" si="18"/>
        <v>15598</v>
      </c>
    </row>
    <row r="247" spans="1:13" s="2" customFormat="1" ht="12.75" x14ac:dyDescent="0.2">
      <c r="A247" s="4" t="s">
        <v>105</v>
      </c>
      <c r="B247" s="2">
        <v>765</v>
      </c>
      <c r="C247" s="2">
        <v>1443</v>
      </c>
      <c r="D247" s="2">
        <v>194</v>
      </c>
      <c r="E247" s="2">
        <v>40</v>
      </c>
      <c r="F247" s="2">
        <v>39</v>
      </c>
      <c r="G247" s="2">
        <v>138</v>
      </c>
      <c r="H247" s="2">
        <v>22</v>
      </c>
      <c r="I247" s="2">
        <v>9</v>
      </c>
      <c r="J247" s="2">
        <v>9</v>
      </c>
      <c r="K247" s="2">
        <v>39</v>
      </c>
      <c r="L247" s="2">
        <v>85</v>
      </c>
      <c r="M247" s="4">
        <f t="shared" si="18"/>
        <v>2783</v>
      </c>
    </row>
    <row r="248" spans="1:13" s="2" customFormat="1" ht="13.5" thickBot="1" x14ac:dyDescent="0.25">
      <c r="A248" s="4" t="s">
        <v>64</v>
      </c>
      <c r="B248" s="6">
        <v>7296</v>
      </c>
      <c r="C248" s="6">
        <v>12301</v>
      </c>
      <c r="D248" s="6">
        <v>2385</v>
      </c>
      <c r="E248" s="6">
        <v>444</v>
      </c>
      <c r="F248" s="6">
        <v>482</v>
      </c>
      <c r="G248" s="6">
        <v>1812</v>
      </c>
      <c r="H248" s="6">
        <v>242</v>
      </c>
      <c r="I248" s="6">
        <v>45</v>
      </c>
      <c r="J248" s="6">
        <v>163</v>
      </c>
      <c r="K248" s="6">
        <v>527</v>
      </c>
      <c r="L248" s="6">
        <v>698</v>
      </c>
      <c r="M248" s="7">
        <f t="shared" si="18"/>
        <v>26395</v>
      </c>
    </row>
    <row r="249" spans="1:13" s="2" customFormat="1" ht="12.75" x14ac:dyDescent="0.2">
      <c r="A249" s="18" t="s">
        <v>2</v>
      </c>
      <c r="B249" s="4">
        <f t="shared" ref="B249:M249" si="19">SUM(B237:B248)</f>
        <v>62869</v>
      </c>
      <c r="C249" s="4">
        <f t="shared" si="19"/>
        <v>75882</v>
      </c>
      <c r="D249" s="4">
        <f t="shared" si="19"/>
        <v>12017</v>
      </c>
      <c r="E249" s="4">
        <f t="shared" si="19"/>
        <v>3293</v>
      </c>
      <c r="F249" s="4">
        <f t="shared" si="19"/>
        <v>3911</v>
      </c>
      <c r="G249" s="4">
        <f t="shared" si="19"/>
        <v>9968</v>
      </c>
      <c r="H249" s="4">
        <f t="shared" si="19"/>
        <v>1539</v>
      </c>
      <c r="I249" s="4">
        <f t="shared" si="19"/>
        <v>317</v>
      </c>
      <c r="J249" s="4">
        <f t="shared" si="19"/>
        <v>965</v>
      </c>
      <c r="K249" s="4">
        <f t="shared" si="19"/>
        <v>3321</v>
      </c>
      <c r="L249" s="4">
        <f t="shared" si="19"/>
        <v>7457</v>
      </c>
      <c r="M249" s="4">
        <f t="shared" si="19"/>
        <v>181539</v>
      </c>
    </row>
    <row r="250" spans="1:13" s="2" customFormat="1" ht="12.75" x14ac:dyDescent="0.2">
      <c r="A250" s="4"/>
    </row>
    <row r="251" spans="1:13" s="2" customFormat="1" ht="12.75" x14ac:dyDescent="0.2">
      <c r="A251" s="3" t="s">
        <v>3</v>
      </c>
      <c r="B251" s="3">
        <f>+B249+E249+F249+H249</f>
        <v>71612</v>
      </c>
      <c r="C251" s="3">
        <f>+C249+D249+K249</f>
        <v>91220</v>
      </c>
      <c r="G251" s="3">
        <f>+G249</f>
        <v>9968</v>
      </c>
      <c r="I251" s="3">
        <f>+I249</f>
        <v>317</v>
      </c>
      <c r="J251" s="3">
        <f>+J249</f>
        <v>965</v>
      </c>
    </row>
    <row r="252" spans="1:13" s="2" customFormat="1" ht="12.75" x14ac:dyDescent="0.2"/>
    <row r="253" spans="1:13" s="2" customFormat="1" ht="12.75" x14ac:dyDescent="0.2">
      <c r="A253" s="4" t="s">
        <v>66</v>
      </c>
      <c r="B253" s="4"/>
      <c r="C253" s="4"/>
      <c r="D253" s="4"/>
      <c r="E253" s="4"/>
      <c r="F253" s="4"/>
      <c r="G253" s="4"/>
      <c r="H253" s="4"/>
    </row>
    <row r="254" spans="1:13" s="2" customFormat="1" ht="12.75" x14ac:dyDescent="0.2">
      <c r="B254" s="4"/>
      <c r="C254" s="4"/>
      <c r="D254" s="4"/>
      <c r="E254" s="4"/>
      <c r="F254" s="4"/>
      <c r="G254" s="4"/>
      <c r="H254" s="4"/>
    </row>
    <row r="255" spans="1:13" s="2" customFormat="1" ht="12.75" x14ac:dyDescent="0.2">
      <c r="A255" s="4"/>
      <c r="B255" s="14" t="s">
        <v>109</v>
      </c>
      <c r="C255" s="14" t="s">
        <v>110</v>
      </c>
      <c r="D255" s="14" t="s">
        <v>110</v>
      </c>
      <c r="E255" s="14" t="s">
        <v>109</v>
      </c>
      <c r="F255" s="14" t="s">
        <v>109</v>
      </c>
      <c r="G255" s="14" t="s">
        <v>112</v>
      </c>
      <c r="H255" s="14" t="s">
        <v>109</v>
      </c>
      <c r="I255" s="14" t="s">
        <v>87</v>
      </c>
      <c r="J255" s="14" t="s">
        <v>99</v>
      </c>
      <c r="K255" s="14" t="s">
        <v>110</v>
      </c>
      <c r="L255" s="14"/>
      <c r="M255" s="15"/>
    </row>
    <row r="256" spans="1:13" s="2" customFormat="1" ht="12.75" x14ac:dyDescent="0.2">
      <c r="A256" s="4" t="s">
        <v>0</v>
      </c>
      <c r="B256" s="16" t="s">
        <v>96</v>
      </c>
      <c r="C256" s="16" t="s">
        <v>111</v>
      </c>
      <c r="D256" s="16" t="s">
        <v>111</v>
      </c>
      <c r="E256" s="16" t="s">
        <v>96</v>
      </c>
      <c r="F256" s="16" t="s">
        <v>96</v>
      </c>
      <c r="G256" s="16" t="s">
        <v>76</v>
      </c>
      <c r="H256" s="16" t="s">
        <v>96</v>
      </c>
      <c r="I256" s="16" t="s">
        <v>113</v>
      </c>
      <c r="J256" s="16" t="s">
        <v>114</v>
      </c>
      <c r="K256" s="16" t="s">
        <v>111</v>
      </c>
      <c r="L256" s="16" t="s">
        <v>1</v>
      </c>
      <c r="M256" s="17" t="s">
        <v>2</v>
      </c>
    </row>
    <row r="257" spans="1:13" s="2" customFormat="1" ht="12.75" x14ac:dyDescent="0.2">
      <c r="A257" s="4"/>
      <c r="B257" s="9" t="s">
        <v>95</v>
      </c>
      <c r="C257" s="9" t="s">
        <v>90</v>
      </c>
      <c r="D257" s="9" t="s">
        <v>92</v>
      </c>
      <c r="E257" s="9" t="s">
        <v>93</v>
      </c>
      <c r="F257" s="9" t="s">
        <v>91</v>
      </c>
      <c r="G257" s="9" t="s">
        <v>103</v>
      </c>
      <c r="H257" s="9" t="s">
        <v>100</v>
      </c>
      <c r="I257" s="9" t="s">
        <v>101</v>
      </c>
      <c r="J257" s="9" t="s">
        <v>94</v>
      </c>
      <c r="K257" s="9" t="s">
        <v>102</v>
      </c>
      <c r="L257" s="16"/>
      <c r="M257" s="9"/>
    </row>
    <row r="258" spans="1:13" s="2" customFormat="1" ht="12.75" x14ac:dyDescent="0.2">
      <c r="A258" s="4" t="s">
        <v>73</v>
      </c>
      <c r="B258" s="2">
        <v>3845</v>
      </c>
      <c r="C258" s="2">
        <v>5809</v>
      </c>
      <c r="D258" s="2">
        <v>657</v>
      </c>
      <c r="E258" s="2">
        <v>202</v>
      </c>
      <c r="F258" s="2">
        <v>224</v>
      </c>
      <c r="G258" s="2">
        <v>738</v>
      </c>
      <c r="H258" s="2">
        <v>85</v>
      </c>
      <c r="I258" s="2">
        <v>16</v>
      </c>
      <c r="J258" s="2">
        <v>79</v>
      </c>
      <c r="K258" s="2">
        <v>318</v>
      </c>
      <c r="L258" s="2">
        <v>295</v>
      </c>
      <c r="M258" s="4">
        <f t="shared" ref="M258:M265" si="20">SUM(B258:L258)</f>
        <v>12268</v>
      </c>
    </row>
    <row r="259" spans="1:13" s="2" customFormat="1" ht="12.75" x14ac:dyDescent="0.2">
      <c r="A259" s="4" t="s">
        <v>74</v>
      </c>
      <c r="B259" s="2">
        <v>3859</v>
      </c>
      <c r="C259" s="2">
        <v>5290</v>
      </c>
      <c r="D259" s="2">
        <v>856</v>
      </c>
      <c r="E259" s="2">
        <v>236</v>
      </c>
      <c r="F259" s="2">
        <v>194</v>
      </c>
      <c r="G259" s="2">
        <v>840</v>
      </c>
      <c r="H259" s="2">
        <v>107</v>
      </c>
      <c r="I259" s="2">
        <v>18</v>
      </c>
      <c r="J259" s="2">
        <v>78</v>
      </c>
      <c r="K259" s="2">
        <v>276</v>
      </c>
      <c r="M259" s="4">
        <f t="shared" si="20"/>
        <v>11754</v>
      </c>
    </row>
    <row r="260" spans="1:13" s="2" customFormat="1" ht="12.75" x14ac:dyDescent="0.2">
      <c r="A260" s="4" t="s">
        <v>70</v>
      </c>
      <c r="B260" s="2">
        <v>6144</v>
      </c>
      <c r="C260" s="2">
        <v>7583</v>
      </c>
      <c r="D260" s="2">
        <v>1704</v>
      </c>
      <c r="E260" s="2">
        <v>361</v>
      </c>
      <c r="F260" s="2">
        <v>425</v>
      </c>
      <c r="G260" s="2">
        <v>1387</v>
      </c>
      <c r="H260" s="2">
        <v>205</v>
      </c>
      <c r="I260" s="2">
        <v>29</v>
      </c>
      <c r="J260" s="2">
        <v>108</v>
      </c>
      <c r="K260" s="2">
        <v>369</v>
      </c>
      <c r="L260" s="2">
        <v>456</v>
      </c>
      <c r="M260" s="4">
        <f t="shared" si="20"/>
        <v>18771</v>
      </c>
    </row>
    <row r="261" spans="1:13" s="2" customFormat="1" ht="12.75" x14ac:dyDescent="0.2">
      <c r="A261" s="4" t="s">
        <v>104</v>
      </c>
      <c r="B261" s="2">
        <v>20013</v>
      </c>
      <c r="C261" s="2">
        <v>20259</v>
      </c>
      <c r="D261" s="2">
        <v>3905</v>
      </c>
      <c r="E261" s="2">
        <v>855</v>
      </c>
      <c r="F261" s="2">
        <v>1371</v>
      </c>
      <c r="G261" s="2">
        <v>2919</v>
      </c>
      <c r="H261" s="2">
        <v>382</v>
      </c>
      <c r="I261" s="2">
        <v>70</v>
      </c>
      <c r="J261" s="2">
        <v>289</v>
      </c>
      <c r="K261" s="2">
        <v>881</v>
      </c>
      <c r="L261" s="2">
        <v>1327</v>
      </c>
      <c r="M261" s="4">
        <f t="shared" si="20"/>
        <v>52271</v>
      </c>
    </row>
    <row r="262" spans="1:13" s="2" customFormat="1" ht="12.75" x14ac:dyDescent="0.2">
      <c r="A262" s="4" t="s">
        <v>67</v>
      </c>
      <c r="B262" s="2">
        <v>23005</v>
      </c>
      <c r="C262" s="2">
        <v>18267</v>
      </c>
      <c r="D262" s="2">
        <v>2837</v>
      </c>
      <c r="E262" s="2">
        <v>1378</v>
      </c>
      <c r="F262" s="2">
        <v>1256</v>
      </c>
      <c r="G262" s="2">
        <v>3005</v>
      </c>
      <c r="H262" s="2">
        <v>517</v>
      </c>
      <c r="I262" s="2">
        <v>70</v>
      </c>
      <c r="J262" s="2">
        <v>272</v>
      </c>
      <c r="K262" s="2">
        <v>834</v>
      </c>
      <c r="L262" s="2">
        <v>1247</v>
      </c>
      <c r="M262" s="4">
        <f t="shared" si="20"/>
        <v>52688</v>
      </c>
    </row>
    <row r="263" spans="1:13" s="2" customFormat="1" ht="12.75" x14ac:dyDescent="0.2">
      <c r="A263" s="4" t="s">
        <v>105</v>
      </c>
      <c r="B263" s="2">
        <v>4005</v>
      </c>
      <c r="C263" s="2">
        <v>5897</v>
      </c>
      <c r="D263" s="2">
        <v>912</v>
      </c>
      <c r="E263" s="2">
        <v>174</v>
      </c>
      <c r="F263" s="2">
        <v>214</v>
      </c>
      <c r="G263" s="2">
        <v>773</v>
      </c>
      <c r="H263" s="2">
        <v>66</v>
      </c>
      <c r="I263" s="2">
        <v>35</v>
      </c>
      <c r="J263" s="2">
        <v>97</v>
      </c>
      <c r="K263" s="2">
        <v>270</v>
      </c>
      <c r="L263" s="2">
        <v>341</v>
      </c>
      <c r="M263" s="4">
        <f t="shared" si="20"/>
        <v>12784</v>
      </c>
    </row>
    <row r="264" spans="1:13" s="2" customFormat="1" ht="12.75" x14ac:dyDescent="0.2">
      <c r="A264" s="4" t="s">
        <v>88</v>
      </c>
      <c r="B264" s="2">
        <v>2992</v>
      </c>
      <c r="C264" s="2">
        <v>5631</v>
      </c>
      <c r="D264" s="2">
        <v>1053</v>
      </c>
      <c r="E264" s="2">
        <v>152</v>
      </c>
      <c r="F264" s="2">
        <v>175</v>
      </c>
      <c r="G264" s="2">
        <v>594</v>
      </c>
      <c r="H264" s="2">
        <v>68</v>
      </c>
      <c r="I264" s="2">
        <v>28</v>
      </c>
      <c r="J264" s="2">
        <v>52</v>
      </c>
      <c r="K264" s="2">
        <v>242</v>
      </c>
      <c r="L264" s="2">
        <v>177</v>
      </c>
      <c r="M264" s="4">
        <f t="shared" si="20"/>
        <v>11164</v>
      </c>
    </row>
    <row r="265" spans="1:13" s="2" customFormat="1" ht="13.5" thickBot="1" x14ac:dyDescent="0.25">
      <c r="A265" s="4" t="s">
        <v>68</v>
      </c>
      <c r="B265" s="6">
        <v>1179</v>
      </c>
      <c r="C265" s="6">
        <v>1551</v>
      </c>
      <c r="D265" s="6">
        <v>228</v>
      </c>
      <c r="E265" s="6">
        <v>65</v>
      </c>
      <c r="F265" s="6">
        <v>59</v>
      </c>
      <c r="G265" s="6">
        <v>130</v>
      </c>
      <c r="H265" s="6">
        <v>27</v>
      </c>
      <c r="I265" s="6">
        <v>5</v>
      </c>
      <c r="J265" s="6">
        <v>38</v>
      </c>
      <c r="K265" s="6">
        <v>72</v>
      </c>
      <c r="L265" s="6">
        <v>75</v>
      </c>
      <c r="M265" s="7">
        <f t="shared" si="20"/>
        <v>3429</v>
      </c>
    </row>
    <row r="266" spans="1:13" s="2" customFormat="1" ht="12.75" x14ac:dyDescent="0.2">
      <c r="A266" s="18" t="s">
        <v>2</v>
      </c>
      <c r="B266" s="4">
        <f t="shared" ref="B266:M266" si="21">SUM(B258:B265)</f>
        <v>65042</v>
      </c>
      <c r="C266" s="4">
        <f t="shared" si="21"/>
        <v>70287</v>
      </c>
      <c r="D266" s="4">
        <f t="shared" si="21"/>
        <v>12152</v>
      </c>
      <c r="E266" s="4">
        <f t="shared" si="21"/>
        <v>3423</v>
      </c>
      <c r="F266" s="4">
        <f t="shared" si="21"/>
        <v>3918</v>
      </c>
      <c r="G266" s="4">
        <f t="shared" si="21"/>
        <v>10386</v>
      </c>
      <c r="H266" s="4">
        <f t="shared" si="21"/>
        <v>1457</v>
      </c>
      <c r="I266" s="4">
        <f t="shared" si="21"/>
        <v>271</v>
      </c>
      <c r="J266" s="4">
        <f t="shared" si="21"/>
        <v>1013</v>
      </c>
      <c r="K266" s="4">
        <f t="shared" si="21"/>
        <v>3262</v>
      </c>
      <c r="L266" s="4">
        <f t="shared" si="21"/>
        <v>3918</v>
      </c>
      <c r="M266" s="4">
        <f t="shared" si="21"/>
        <v>175129</v>
      </c>
    </row>
    <row r="267" spans="1:13" s="2" customFormat="1" ht="12.75" x14ac:dyDescent="0.2">
      <c r="A267" s="4"/>
    </row>
    <row r="268" spans="1:13" s="2" customFormat="1" ht="12.75" x14ac:dyDescent="0.2">
      <c r="A268" s="3" t="s">
        <v>3</v>
      </c>
      <c r="B268" s="3">
        <f>+B266+E266+F266+H266</f>
        <v>73840</v>
      </c>
      <c r="C268" s="3">
        <f>+C266+D266+K266</f>
        <v>85701</v>
      </c>
      <c r="G268" s="3">
        <f>+G266</f>
        <v>10386</v>
      </c>
      <c r="I268" s="3">
        <f>+I266</f>
        <v>271</v>
      </c>
      <c r="J268" s="3">
        <f>+J266</f>
        <v>1013</v>
      </c>
    </row>
    <row r="269" spans="1:13" s="2" customFormat="1" ht="12.75" x14ac:dyDescent="0.2"/>
    <row r="270" spans="1:13" s="2" customFormat="1" ht="12.75" x14ac:dyDescent="0.2">
      <c r="A270" s="4" t="s">
        <v>69</v>
      </c>
      <c r="B270" s="4"/>
      <c r="C270" s="4"/>
      <c r="D270" s="4"/>
      <c r="E270" s="4"/>
      <c r="F270" s="4"/>
      <c r="G270" s="4"/>
      <c r="H270" s="4"/>
    </row>
    <row r="271" spans="1:13" s="2" customFormat="1" ht="12.75" x14ac:dyDescent="0.2">
      <c r="B271" s="4"/>
      <c r="C271" s="4"/>
      <c r="D271" s="4"/>
      <c r="E271" s="4"/>
      <c r="F271" s="4"/>
      <c r="G271" s="4"/>
      <c r="H271" s="4"/>
    </row>
    <row r="272" spans="1:13" s="2" customFormat="1" ht="12.75" x14ac:dyDescent="0.2">
      <c r="A272" s="4"/>
      <c r="B272" s="14" t="s">
        <v>109</v>
      </c>
      <c r="C272" s="14" t="s">
        <v>110</v>
      </c>
      <c r="D272" s="14" t="s">
        <v>110</v>
      </c>
      <c r="E272" s="14" t="s">
        <v>109</v>
      </c>
      <c r="F272" s="14" t="s">
        <v>109</v>
      </c>
      <c r="G272" s="14" t="s">
        <v>112</v>
      </c>
      <c r="H272" s="14" t="s">
        <v>109</v>
      </c>
      <c r="I272" s="14" t="s">
        <v>87</v>
      </c>
      <c r="J272" s="14" t="s">
        <v>99</v>
      </c>
      <c r="K272" s="14" t="s">
        <v>110</v>
      </c>
      <c r="L272" s="14"/>
      <c r="M272" s="15"/>
    </row>
    <row r="273" spans="1:13" s="2" customFormat="1" ht="12.75" x14ac:dyDescent="0.2">
      <c r="A273" s="4" t="s">
        <v>0</v>
      </c>
      <c r="B273" s="16" t="s">
        <v>96</v>
      </c>
      <c r="C273" s="16" t="s">
        <v>111</v>
      </c>
      <c r="D273" s="16" t="s">
        <v>111</v>
      </c>
      <c r="E273" s="16" t="s">
        <v>96</v>
      </c>
      <c r="F273" s="16" t="s">
        <v>96</v>
      </c>
      <c r="G273" s="16" t="s">
        <v>76</v>
      </c>
      <c r="H273" s="16" t="s">
        <v>96</v>
      </c>
      <c r="I273" s="16" t="s">
        <v>113</v>
      </c>
      <c r="J273" s="16" t="s">
        <v>114</v>
      </c>
      <c r="K273" s="16" t="s">
        <v>111</v>
      </c>
      <c r="L273" s="16" t="s">
        <v>1</v>
      </c>
      <c r="M273" s="17" t="s">
        <v>2</v>
      </c>
    </row>
    <row r="274" spans="1:13" s="2" customFormat="1" ht="12.75" x14ac:dyDescent="0.2">
      <c r="A274" s="4"/>
      <c r="B274" s="9" t="s">
        <v>95</v>
      </c>
      <c r="C274" s="9" t="s">
        <v>90</v>
      </c>
      <c r="D274" s="9" t="s">
        <v>92</v>
      </c>
      <c r="E274" s="9" t="s">
        <v>93</v>
      </c>
      <c r="F274" s="9" t="s">
        <v>91</v>
      </c>
      <c r="G274" s="9" t="s">
        <v>103</v>
      </c>
      <c r="H274" s="9" t="s">
        <v>100</v>
      </c>
      <c r="I274" s="9" t="s">
        <v>101</v>
      </c>
      <c r="J274" s="9" t="s">
        <v>94</v>
      </c>
      <c r="K274" s="9" t="s">
        <v>102</v>
      </c>
      <c r="L274" s="16"/>
      <c r="M274" s="9"/>
    </row>
    <row r="275" spans="1:13" s="2" customFormat="1" ht="12.75" x14ac:dyDescent="0.2">
      <c r="A275" s="4" t="s">
        <v>29</v>
      </c>
      <c r="B275" s="2">
        <v>2726</v>
      </c>
      <c r="C275" s="2">
        <v>7099</v>
      </c>
      <c r="D275" s="2">
        <v>993</v>
      </c>
      <c r="E275" s="2">
        <v>100</v>
      </c>
      <c r="F275" s="2">
        <v>160</v>
      </c>
      <c r="G275" s="2">
        <v>370</v>
      </c>
      <c r="H275" s="2">
        <v>50</v>
      </c>
      <c r="I275" s="2">
        <v>13</v>
      </c>
      <c r="J275" s="2">
        <v>69</v>
      </c>
      <c r="K275" s="2">
        <v>301</v>
      </c>
      <c r="L275" s="2">
        <v>413</v>
      </c>
      <c r="M275" s="4">
        <f>SUM(B275:L275)</f>
        <v>12294</v>
      </c>
    </row>
    <row r="276" spans="1:13" s="2" customFormat="1" ht="12.75" x14ac:dyDescent="0.2">
      <c r="A276" s="4" t="s">
        <v>30</v>
      </c>
      <c r="B276" s="2">
        <v>5682</v>
      </c>
      <c r="C276" s="2">
        <v>9583</v>
      </c>
      <c r="D276" s="2">
        <v>1912</v>
      </c>
      <c r="E276" s="2">
        <v>218</v>
      </c>
      <c r="F276" s="2">
        <v>443</v>
      </c>
      <c r="G276" s="2">
        <v>523</v>
      </c>
      <c r="H276" s="2">
        <v>82</v>
      </c>
      <c r="I276" s="2">
        <v>46</v>
      </c>
      <c r="J276" s="2">
        <v>140</v>
      </c>
      <c r="K276" s="2">
        <v>390</v>
      </c>
      <c r="L276" s="2">
        <v>1117</v>
      </c>
      <c r="M276" s="4">
        <f t="shared" ref="M276:M285" si="22">SUM(B276:L276)</f>
        <v>20136</v>
      </c>
    </row>
    <row r="277" spans="1:13" s="2" customFormat="1" ht="12.75" x14ac:dyDescent="0.2">
      <c r="A277" s="4" t="s">
        <v>31</v>
      </c>
      <c r="B277" s="2">
        <v>11283</v>
      </c>
      <c r="C277" s="2">
        <v>15964</v>
      </c>
      <c r="D277" s="2">
        <v>3139</v>
      </c>
      <c r="E277" s="2">
        <v>584</v>
      </c>
      <c r="F277" s="2">
        <v>1090</v>
      </c>
      <c r="G277" s="2">
        <v>1086</v>
      </c>
      <c r="H277" s="2">
        <v>206</v>
      </c>
      <c r="I277" s="2">
        <v>51</v>
      </c>
      <c r="J277" s="2">
        <v>167</v>
      </c>
      <c r="K277" s="2">
        <v>668</v>
      </c>
      <c r="L277" s="2">
        <v>931</v>
      </c>
      <c r="M277" s="4">
        <f>SUM(B277:L277)</f>
        <v>35169</v>
      </c>
    </row>
    <row r="278" spans="1:13" s="2" customFormat="1" ht="12.75" x14ac:dyDescent="0.2">
      <c r="A278" s="4" t="s">
        <v>82</v>
      </c>
      <c r="B278" s="2">
        <v>7721</v>
      </c>
      <c r="C278" s="2">
        <v>11489</v>
      </c>
      <c r="D278" s="2">
        <v>1489</v>
      </c>
      <c r="E278" s="2">
        <v>314</v>
      </c>
      <c r="F278" s="2">
        <v>373</v>
      </c>
      <c r="G278" s="2">
        <v>592</v>
      </c>
      <c r="H278" s="2">
        <v>127</v>
      </c>
      <c r="I278" s="2">
        <v>19</v>
      </c>
      <c r="J278" s="2">
        <v>79</v>
      </c>
      <c r="K278" s="2">
        <v>562</v>
      </c>
      <c r="L278" s="2">
        <v>570</v>
      </c>
      <c r="M278" s="4">
        <f>SUM(B278:L278)</f>
        <v>23335</v>
      </c>
    </row>
    <row r="279" spans="1:13" customFormat="1" ht="12.75" x14ac:dyDescent="0.2">
      <c r="A279" s="1" t="s">
        <v>83</v>
      </c>
      <c r="B279" s="11">
        <v>1636</v>
      </c>
      <c r="C279" s="11">
        <v>2967</v>
      </c>
      <c r="D279" s="11">
        <v>552</v>
      </c>
      <c r="E279" s="11">
        <v>123</v>
      </c>
      <c r="F279" s="11">
        <v>92</v>
      </c>
      <c r="G279" s="11">
        <v>375</v>
      </c>
      <c r="H279" s="11">
        <v>39</v>
      </c>
      <c r="I279" s="11">
        <v>10</v>
      </c>
      <c r="J279" s="11">
        <v>37</v>
      </c>
      <c r="K279" s="11">
        <v>141</v>
      </c>
      <c r="L279" s="11">
        <v>1497</v>
      </c>
      <c r="M279" s="4">
        <v>6095</v>
      </c>
    </row>
    <row r="280" spans="1:13" s="2" customFormat="1" ht="12.75" x14ac:dyDescent="0.2">
      <c r="A280" s="4" t="s">
        <v>25</v>
      </c>
      <c r="B280" s="2">
        <v>2952</v>
      </c>
      <c r="C280" s="2">
        <v>4406</v>
      </c>
      <c r="D280" s="2">
        <v>620</v>
      </c>
      <c r="E280" s="2">
        <v>153</v>
      </c>
      <c r="F280" s="2">
        <v>160</v>
      </c>
      <c r="G280" s="2">
        <v>496</v>
      </c>
      <c r="H280" s="2">
        <v>65</v>
      </c>
      <c r="I280" s="2">
        <v>21</v>
      </c>
      <c r="J280" s="2">
        <v>66</v>
      </c>
      <c r="K280" s="2">
        <v>237</v>
      </c>
      <c r="L280" s="2">
        <v>152</v>
      </c>
      <c r="M280" s="4">
        <f t="shared" si="22"/>
        <v>9328</v>
      </c>
    </row>
    <row r="281" spans="1:13" s="2" customFormat="1" ht="12.75" x14ac:dyDescent="0.2">
      <c r="A281" s="4" t="s">
        <v>26</v>
      </c>
      <c r="B281" s="2">
        <v>7503</v>
      </c>
      <c r="C281" s="2">
        <v>15583</v>
      </c>
      <c r="D281" s="2">
        <v>1799</v>
      </c>
      <c r="E281" s="2">
        <v>382</v>
      </c>
      <c r="F281" s="2">
        <v>435</v>
      </c>
      <c r="G281" s="2">
        <v>714</v>
      </c>
      <c r="H281" s="2">
        <v>138</v>
      </c>
      <c r="I281" s="2">
        <v>37</v>
      </c>
      <c r="J281" s="2">
        <v>124</v>
      </c>
      <c r="K281" s="2">
        <v>868</v>
      </c>
      <c r="L281" s="2">
        <v>884</v>
      </c>
      <c r="M281" s="4">
        <f t="shared" si="22"/>
        <v>28467</v>
      </c>
    </row>
    <row r="282" spans="1:13" s="2" customFormat="1" ht="12.75" x14ac:dyDescent="0.2">
      <c r="A282" s="4" t="s">
        <v>89</v>
      </c>
      <c r="B282" s="2">
        <v>11486</v>
      </c>
      <c r="C282" s="2">
        <v>6275</v>
      </c>
      <c r="D282" s="2">
        <v>973</v>
      </c>
      <c r="E282" s="2">
        <v>1501</v>
      </c>
      <c r="F282" s="2">
        <v>403</v>
      </c>
      <c r="G282" s="2">
        <v>4305</v>
      </c>
      <c r="H282" s="2">
        <v>460</v>
      </c>
      <c r="I282" s="2">
        <v>28</v>
      </c>
      <c r="J282" s="2">
        <v>141</v>
      </c>
      <c r="K282" s="2">
        <v>304</v>
      </c>
      <c r="L282" s="2">
        <v>556</v>
      </c>
      <c r="M282" s="4">
        <f t="shared" si="22"/>
        <v>26432</v>
      </c>
    </row>
    <row r="283" spans="1:13" s="2" customFormat="1" ht="12.75" x14ac:dyDescent="0.2">
      <c r="A283" s="4" t="s">
        <v>28</v>
      </c>
      <c r="B283" s="2">
        <v>1827</v>
      </c>
      <c r="C283" s="2">
        <v>3370</v>
      </c>
      <c r="D283" s="2">
        <v>542</v>
      </c>
      <c r="E283" s="2">
        <v>102</v>
      </c>
      <c r="F283" s="2">
        <v>106</v>
      </c>
      <c r="G283" s="2">
        <v>310</v>
      </c>
      <c r="H283" s="2">
        <v>51</v>
      </c>
      <c r="I283" s="2">
        <v>9</v>
      </c>
      <c r="J283" s="2">
        <v>35</v>
      </c>
      <c r="K283" s="2">
        <v>179</v>
      </c>
      <c r="L283" s="2">
        <v>144</v>
      </c>
      <c r="M283" s="4">
        <f t="shared" si="22"/>
        <v>6675</v>
      </c>
    </row>
    <row r="284" spans="1:13" customFormat="1" ht="12.75" x14ac:dyDescent="0.2">
      <c r="A284" s="1" t="s">
        <v>72</v>
      </c>
      <c r="B284" s="2">
        <v>3741</v>
      </c>
      <c r="C284" s="2">
        <v>5517</v>
      </c>
      <c r="D284" s="2">
        <v>970</v>
      </c>
      <c r="E284" s="2">
        <v>199</v>
      </c>
      <c r="F284" s="2">
        <v>172</v>
      </c>
      <c r="G284" s="2">
        <v>512</v>
      </c>
      <c r="H284" s="2">
        <v>70</v>
      </c>
      <c r="I284" s="2">
        <v>19</v>
      </c>
      <c r="J284" s="2">
        <v>62</v>
      </c>
      <c r="K284" s="2">
        <v>312</v>
      </c>
      <c r="L284" s="2">
        <v>272</v>
      </c>
      <c r="M284" s="4">
        <f t="shared" ref="M284" si="23">SUM(B284:L284)</f>
        <v>11846</v>
      </c>
    </row>
    <row r="285" spans="1:13" s="2" customFormat="1" ht="13.5" thickBot="1" x14ac:dyDescent="0.25">
      <c r="A285" s="4" t="s">
        <v>68</v>
      </c>
      <c r="B285" s="6">
        <v>3355</v>
      </c>
      <c r="C285" s="6">
        <v>4951</v>
      </c>
      <c r="D285" s="6">
        <v>622</v>
      </c>
      <c r="E285" s="6">
        <v>146</v>
      </c>
      <c r="F285" s="6">
        <v>173</v>
      </c>
      <c r="G285" s="6">
        <v>550</v>
      </c>
      <c r="H285" s="6">
        <v>78</v>
      </c>
      <c r="I285" s="6">
        <v>10</v>
      </c>
      <c r="J285" s="6">
        <v>62</v>
      </c>
      <c r="K285" s="6">
        <v>212</v>
      </c>
      <c r="L285" s="6">
        <v>342</v>
      </c>
      <c r="M285" s="7">
        <f t="shared" si="22"/>
        <v>10501</v>
      </c>
    </row>
    <row r="286" spans="1:13" s="2" customFormat="1" ht="12.75" x14ac:dyDescent="0.2">
      <c r="A286" s="18" t="s">
        <v>2</v>
      </c>
      <c r="B286" s="4">
        <f t="shared" ref="B286:G286" si="24">SUM(B275:B285)</f>
        <v>59912</v>
      </c>
      <c r="C286" s="4">
        <f t="shared" si="24"/>
        <v>87204</v>
      </c>
      <c r="D286" s="4">
        <f t="shared" si="24"/>
        <v>13611</v>
      </c>
      <c r="E286" s="4">
        <f t="shared" si="24"/>
        <v>3822</v>
      </c>
      <c r="F286" s="4">
        <f t="shared" si="24"/>
        <v>3607</v>
      </c>
      <c r="G286" s="4">
        <f t="shared" si="24"/>
        <v>9833</v>
      </c>
      <c r="H286" s="4">
        <f t="shared" ref="H286:M286" si="25">SUM(H275:H285)</f>
        <v>1366</v>
      </c>
      <c r="I286" s="4">
        <f t="shared" si="25"/>
        <v>263</v>
      </c>
      <c r="J286" s="4">
        <f t="shared" si="25"/>
        <v>982</v>
      </c>
      <c r="K286" s="4">
        <f t="shared" si="25"/>
        <v>4174</v>
      </c>
      <c r="L286" s="4">
        <f t="shared" si="25"/>
        <v>6878</v>
      </c>
      <c r="M286" s="4">
        <f t="shared" si="25"/>
        <v>190278</v>
      </c>
    </row>
    <row r="287" spans="1:13" s="2" customFormat="1" ht="12.75" x14ac:dyDescent="0.2">
      <c r="A287" s="4"/>
    </row>
    <row r="288" spans="1:13" s="2" customFormat="1" ht="12.75" x14ac:dyDescent="0.2">
      <c r="A288" s="3" t="s">
        <v>3</v>
      </c>
      <c r="B288" s="3">
        <f>+B286+E286+F286+H286</f>
        <v>68707</v>
      </c>
      <c r="C288" s="3">
        <f>+C286+D286+K286</f>
        <v>104989</v>
      </c>
      <c r="G288" s="3">
        <f>+G286</f>
        <v>9833</v>
      </c>
      <c r="I288" s="3">
        <f>+I286</f>
        <v>263</v>
      </c>
      <c r="J288" s="3">
        <f>+J286</f>
        <v>982</v>
      </c>
    </row>
    <row r="289" spans="1:13" s="2" customFormat="1" ht="12.75" x14ac:dyDescent="0.2"/>
    <row r="290" spans="1:13" s="2" customFormat="1" ht="12.75" x14ac:dyDescent="0.2">
      <c r="A290" s="4" t="s">
        <v>71</v>
      </c>
      <c r="B290" s="4"/>
      <c r="C290" s="4"/>
      <c r="D290" s="4"/>
      <c r="E290" s="4"/>
      <c r="F290" s="4"/>
      <c r="G290" s="4"/>
      <c r="H290" s="4"/>
    </row>
    <row r="291" spans="1:13" s="2" customFormat="1" ht="12.75" x14ac:dyDescent="0.2">
      <c r="B291" s="4"/>
      <c r="C291" s="4"/>
      <c r="D291" s="4"/>
      <c r="E291" s="4"/>
      <c r="F291" s="4"/>
      <c r="G291" s="4"/>
      <c r="H291" s="4"/>
    </row>
    <row r="292" spans="1:13" s="2" customFormat="1" ht="12.75" x14ac:dyDescent="0.2">
      <c r="A292" s="4"/>
      <c r="B292" s="14" t="s">
        <v>109</v>
      </c>
      <c r="C292" s="14" t="s">
        <v>110</v>
      </c>
      <c r="D292" s="14" t="s">
        <v>110</v>
      </c>
      <c r="E292" s="14" t="s">
        <v>109</v>
      </c>
      <c r="F292" s="14" t="s">
        <v>109</v>
      </c>
      <c r="G292" s="14" t="s">
        <v>112</v>
      </c>
      <c r="H292" s="14" t="s">
        <v>109</v>
      </c>
      <c r="I292" s="14" t="s">
        <v>87</v>
      </c>
      <c r="J292" s="14" t="s">
        <v>99</v>
      </c>
      <c r="K292" s="14" t="s">
        <v>110</v>
      </c>
      <c r="L292" s="14"/>
      <c r="M292" s="15"/>
    </row>
    <row r="293" spans="1:13" s="2" customFormat="1" ht="12.75" x14ac:dyDescent="0.2">
      <c r="A293" s="4" t="s">
        <v>0</v>
      </c>
      <c r="B293" s="16" t="s">
        <v>96</v>
      </c>
      <c r="C293" s="16" t="s">
        <v>111</v>
      </c>
      <c r="D293" s="16" t="s">
        <v>111</v>
      </c>
      <c r="E293" s="16" t="s">
        <v>96</v>
      </c>
      <c r="F293" s="16" t="s">
        <v>96</v>
      </c>
      <c r="G293" s="16" t="s">
        <v>76</v>
      </c>
      <c r="H293" s="16" t="s">
        <v>96</v>
      </c>
      <c r="I293" s="16" t="s">
        <v>113</v>
      </c>
      <c r="J293" s="16" t="s">
        <v>114</v>
      </c>
      <c r="K293" s="16" t="s">
        <v>111</v>
      </c>
      <c r="L293" s="16" t="s">
        <v>1</v>
      </c>
      <c r="M293" s="17" t="s">
        <v>2</v>
      </c>
    </row>
    <row r="294" spans="1:13" s="2" customFormat="1" ht="12.75" x14ac:dyDescent="0.2">
      <c r="A294" s="4"/>
      <c r="B294" s="9" t="s">
        <v>95</v>
      </c>
      <c r="C294" s="9" t="s">
        <v>90</v>
      </c>
      <c r="D294" s="9" t="s">
        <v>92</v>
      </c>
      <c r="E294" s="9" t="s">
        <v>93</v>
      </c>
      <c r="F294" s="9" t="s">
        <v>91</v>
      </c>
      <c r="G294" s="9" t="s">
        <v>103</v>
      </c>
      <c r="H294" s="9" t="s">
        <v>100</v>
      </c>
      <c r="I294" s="9" t="s">
        <v>101</v>
      </c>
      <c r="J294" s="9" t="s">
        <v>94</v>
      </c>
      <c r="K294" s="9" t="s">
        <v>102</v>
      </c>
      <c r="L294" s="16"/>
      <c r="M294" s="9"/>
    </row>
    <row r="295" spans="1:13" s="2" customFormat="1" ht="12.75" x14ac:dyDescent="0.2">
      <c r="A295" s="4" t="s">
        <v>107</v>
      </c>
      <c r="B295" s="2">
        <v>8224</v>
      </c>
      <c r="C295" s="2">
        <v>8441</v>
      </c>
      <c r="D295" s="2">
        <v>1711</v>
      </c>
      <c r="E295" s="2">
        <v>427</v>
      </c>
      <c r="F295" s="2">
        <v>375</v>
      </c>
      <c r="G295" s="2">
        <v>1267</v>
      </c>
      <c r="H295" s="2">
        <v>151</v>
      </c>
      <c r="I295" s="2">
        <v>31</v>
      </c>
      <c r="J295" s="2">
        <v>87</v>
      </c>
      <c r="K295" s="2">
        <v>418</v>
      </c>
      <c r="L295" s="2">
        <v>686</v>
      </c>
      <c r="M295" s="4">
        <f>SUM(B295:L295)</f>
        <v>21818</v>
      </c>
    </row>
    <row r="296" spans="1:13" customFormat="1" ht="12.75" x14ac:dyDescent="0.2">
      <c r="A296" s="1" t="s">
        <v>23</v>
      </c>
      <c r="B296" s="21">
        <v>61685</v>
      </c>
      <c r="C296" s="21">
        <v>41667</v>
      </c>
      <c r="D296" s="21">
        <v>9767</v>
      </c>
      <c r="E296" s="21">
        <v>2932</v>
      </c>
      <c r="F296" s="21">
        <v>3444</v>
      </c>
      <c r="G296" s="21">
        <v>10826</v>
      </c>
      <c r="H296" s="21">
        <v>1518</v>
      </c>
      <c r="I296" s="21">
        <v>93</v>
      </c>
      <c r="J296" s="21">
        <v>458</v>
      </c>
      <c r="K296" s="21">
        <v>2053</v>
      </c>
      <c r="L296" s="21">
        <v>2855</v>
      </c>
      <c r="M296" s="4">
        <f>SUM(B296:L296)</f>
        <v>137298</v>
      </c>
    </row>
    <row r="297" spans="1:13" s="2" customFormat="1" ht="12.75" x14ac:dyDescent="0.2">
      <c r="A297" s="4" t="s">
        <v>27</v>
      </c>
      <c r="B297" s="2">
        <v>6364</v>
      </c>
      <c r="C297" s="2">
        <v>13166</v>
      </c>
      <c r="D297" s="2">
        <v>2860</v>
      </c>
      <c r="E297" s="2">
        <v>299</v>
      </c>
      <c r="F297" s="2">
        <v>320</v>
      </c>
      <c r="G297" s="2">
        <v>853</v>
      </c>
      <c r="H297" s="2">
        <v>147</v>
      </c>
      <c r="I297" s="2">
        <v>41</v>
      </c>
      <c r="J297" s="2">
        <v>188</v>
      </c>
      <c r="K297" s="2">
        <v>664</v>
      </c>
      <c r="L297" s="2">
        <v>684</v>
      </c>
      <c r="M297" s="4">
        <f>SUM(B297:L297)</f>
        <v>25586</v>
      </c>
    </row>
    <row r="298" spans="1:13" s="2" customFormat="1" ht="13.5" thickBot="1" x14ac:dyDescent="0.25">
      <c r="A298" s="4" t="s">
        <v>88</v>
      </c>
      <c r="B298" s="6">
        <v>6714</v>
      </c>
      <c r="C298" s="6">
        <v>7285</v>
      </c>
      <c r="D298" s="6">
        <v>1461</v>
      </c>
      <c r="E298" s="6">
        <v>325</v>
      </c>
      <c r="F298" s="6">
        <v>420</v>
      </c>
      <c r="G298" s="6">
        <v>1060</v>
      </c>
      <c r="H298" s="6">
        <v>171</v>
      </c>
      <c r="I298" s="6">
        <v>19</v>
      </c>
      <c r="J298" s="6">
        <v>70</v>
      </c>
      <c r="K298" s="6">
        <v>361</v>
      </c>
      <c r="L298" s="6">
        <v>596</v>
      </c>
      <c r="M298" s="7">
        <f>SUM(B298:L298)</f>
        <v>18482</v>
      </c>
    </row>
    <row r="299" spans="1:13" s="2" customFormat="1" ht="12.75" x14ac:dyDescent="0.2">
      <c r="A299" s="18" t="s">
        <v>2</v>
      </c>
      <c r="B299" s="4">
        <f t="shared" ref="B299:M299" si="26">SUM(B295:B298)</f>
        <v>82987</v>
      </c>
      <c r="C299" s="4">
        <f t="shared" si="26"/>
        <v>70559</v>
      </c>
      <c r="D299" s="4">
        <f t="shared" si="26"/>
        <v>15799</v>
      </c>
      <c r="E299" s="4">
        <f t="shared" si="26"/>
        <v>3983</v>
      </c>
      <c r="F299" s="4">
        <f t="shared" si="26"/>
        <v>4559</v>
      </c>
      <c r="G299" s="4">
        <f t="shared" si="26"/>
        <v>14006</v>
      </c>
      <c r="H299" s="4">
        <f t="shared" si="26"/>
        <v>1987</v>
      </c>
      <c r="I299" s="4">
        <f t="shared" si="26"/>
        <v>184</v>
      </c>
      <c r="J299" s="4">
        <f t="shared" si="26"/>
        <v>803</v>
      </c>
      <c r="K299" s="4">
        <f t="shared" si="26"/>
        <v>3496</v>
      </c>
      <c r="L299" s="4">
        <f t="shared" si="26"/>
        <v>4821</v>
      </c>
      <c r="M299" s="4">
        <f t="shared" si="26"/>
        <v>203184</v>
      </c>
    </row>
    <row r="300" spans="1:13" s="2" customFormat="1" ht="12.75" x14ac:dyDescent="0.2">
      <c r="A300" s="4"/>
    </row>
    <row r="301" spans="1:13" s="2" customFormat="1" ht="12.75" x14ac:dyDescent="0.2">
      <c r="A301" s="3" t="s">
        <v>3</v>
      </c>
      <c r="B301" s="3">
        <f>+B299+E299+F299+H299</f>
        <v>93516</v>
      </c>
      <c r="C301" s="3">
        <f>+C299+D299+K299</f>
        <v>89854</v>
      </c>
      <c r="G301" s="3">
        <f>+G299</f>
        <v>14006</v>
      </c>
      <c r="I301" s="3">
        <f>+I299</f>
        <v>184</v>
      </c>
      <c r="J301" s="3">
        <f>+J299</f>
        <v>803</v>
      </c>
    </row>
    <row r="302" spans="1:13" s="2" customFormat="1" ht="12.75" x14ac:dyDescent="0.2"/>
    <row r="303" spans="1:13" s="2" customFormat="1" ht="12.75" x14ac:dyDescent="0.2">
      <c r="A303" s="4" t="s">
        <v>75</v>
      </c>
      <c r="B303" s="4"/>
      <c r="C303" s="4"/>
      <c r="D303" s="4"/>
      <c r="E303" s="4"/>
      <c r="F303" s="4"/>
      <c r="G303" s="4"/>
      <c r="H303" s="4"/>
    </row>
    <row r="304" spans="1:13" s="2" customFormat="1" ht="12.75" x14ac:dyDescent="0.2">
      <c r="B304" s="4"/>
      <c r="C304" s="4"/>
      <c r="D304" s="4"/>
      <c r="E304" s="4"/>
      <c r="F304" s="4"/>
      <c r="G304" s="4"/>
      <c r="H304" s="4"/>
    </row>
    <row r="305" spans="1:13" s="2" customFormat="1" ht="12.75" x14ac:dyDescent="0.2">
      <c r="A305" s="4"/>
      <c r="B305" s="14" t="s">
        <v>109</v>
      </c>
      <c r="C305" s="14" t="s">
        <v>110</v>
      </c>
      <c r="D305" s="14" t="s">
        <v>110</v>
      </c>
      <c r="E305" s="14" t="s">
        <v>109</v>
      </c>
      <c r="F305" s="14" t="s">
        <v>109</v>
      </c>
      <c r="G305" s="14" t="s">
        <v>112</v>
      </c>
      <c r="H305" s="14" t="s">
        <v>109</v>
      </c>
      <c r="I305" s="14" t="s">
        <v>87</v>
      </c>
      <c r="J305" s="14" t="s">
        <v>99</v>
      </c>
      <c r="K305" s="14" t="s">
        <v>110</v>
      </c>
      <c r="L305" s="14"/>
      <c r="M305" s="15"/>
    </row>
    <row r="306" spans="1:13" s="2" customFormat="1" ht="12.75" x14ac:dyDescent="0.2">
      <c r="A306" s="4" t="s">
        <v>0</v>
      </c>
      <c r="B306" s="16" t="s">
        <v>96</v>
      </c>
      <c r="C306" s="16" t="s">
        <v>111</v>
      </c>
      <c r="D306" s="16" t="s">
        <v>111</v>
      </c>
      <c r="E306" s="16" t="s">
        <v>96</v>
      </c>
      <c r="F306" s="16" t="s">
        <v>96</v>
      </c>
      <c r="G306" s="16" t="s">
        <v>76</v>
      </c>
      <c r="H306" s="16" t="s">
        <v>96</v>
      </c>
      <c r="I306" s="16" t="s">
        <v>113</v>
      </c>
      <c r="J306" s="16" t="s">
        <v>114</v>
      </c>
      <c r="K306" s="16" t="s">
        <v>111</v>
      </c>
      <c r="L306" s="16" t="s">
        <v>1</v>
      </c>
      <c r="M306" s="17" t="s">
        <v>2</v>
      </c>
    </row>
    <row r="307" spans="1:13" s="2" customFormat="1" ht="12.75" x14ac:dyDescent="0.2">
      <c r="A307" s="4"/>
      <c r="B307" s="9" t="s">
        <v>95</v>
      </c>
      <c r="C307" s="9" t="s">
        <v>90</v>
      </c>
      <c r="D307" s="9" t="s">
        <v>92</v>
      </c>
      <c r="E307" s="9" t="s">
        <v>93</v>
      </c>
      <c r="F307" s="9" t="s">
        <v>91</v>
      </c>
      <c r="G307" s="9" t="s">
        <v>103</v>
      </c>
      <c r="H307" s="9" t="s">
        <v>100</v>
      </c>
      <c r="I307" s="9" t="s">
        <v>101</v>
      </c>
      <c r="J307" s="9" t="s">
        <v>94</v>
      </c>
      <c r="K307" s="9" t="s">
        <v>102</v>
      </c>
      <c r="L307" s="16"/>
      <c r="M307" s="9"/>
    </row>
    <row r="308" spans="1:13" s="2" customFormat="1" ht="12.75" x14ac:dyDescent="0.2">
      <c r="A308" s="4" t="s">
        <v>77</v>
      </c>
      <c r="B308" s="2">
        <v>81180</v>
      </c>
      <c r="C308" s="2">
        <v>70453</v>
      </c>
      <c r="D308" s="2">
        <v>16792</v>
      </c>
      <c r="E308" s="2">
        <v>4303</v>
      </c>
      <c r="F308" s="2">
        <v>4147</v>
      </c>
      <c r="G308" s="2">
        <v>8154</v>
      </c>
      <c r="H308" s="2">
        <v>1983</v>
      </c>
      <c r="I308" s="2">
        <v>220</v>
      </c>
      <c r="J308" s="2">
        <v>1125</v>
      </c>
      <c r="K308" s="2">
        <v>3808</v>
      </c>
      <c r="L308" s="2">
        <v>4134</v>
      </c>
      <c r="M308" s="4">
        <f>SUM(B308:L308)</f>
        <v>196299</v>
      </c>
    </row>
    <row r="309" spans="1:13" s="2" customFormat="1" ht="12.75" x14ac:dyDescent="0.2">
      <c r="A309" s="4"/>
    </row>
    <row r="310" spans="1:13" s="2" customFormat="1" ht="12.75" x14ac:dyDescent="0.2">
      <c r="A310" s="3" t="s">
        <v>3</v>
      </c>
      <c r="B310" s="3">
        <f>+B308+E308+F308+H308</f>
        <v>91613</v>
      </c>
      <c r="C310" s="3">
        <f>+C308+D308+K308</f>
        <v>91053</v>
      </c>
      <c r="G310" s="3">
        <f>+G308</f>
        <v>8154</v>
      </c>
      <c r="I310" s="3">
        <f>+I308</f>
        <v>220</v>
      </c>
      <c r="J310" s="3">
        <f>+J308</f>
        <v>1125</v>
      </c>
    </row>
    <row r="311" spans="1:13" s="2" customFormat="1" ht="12.75" x14ac:dyDescent="0.2"/>
    <row r="312" spans="1:13" s="2" customFormat="1" ht="12.75" x14ac:dyDescent="0.2">
      <c r="A312" s="4" t="s">
        <v>78</v>
      </c>
      <c r="B312" s="4"/>
      <c r="C312" s="4"/>
      <c r="D312" s="4"/>
      <c r="E312" s="4"/>
      <c r="F312" s="4"/>
      <c r="G312" s="4"/>
      <c r="H312" s="4"/>
    </row>
    <row r="313" spans="1:13" s="2" customFormat="1" ht="12.75" x14ac:dyDescent="0.2">
      <c r="B313" s="4"/>
      <c r="C313" s="4"/>
      <c r="D313" s="4"/>
      <c r="E313" s="4"/>
      <c r="F313" s="4"/>
      <c r="G313" s="4"/>
      <c r="H313" s="4"/>
    </row>
    <row r="314" spans="1:13" s="2" customFormat="1" ht="12.75" x14ac:dyDescent="0.2">
      <c r="A314" s="4"/>
      <c r="B314" s="14" t="s">
        <v>109</v>
      </c>
      <c r="C314" s="14" t="s">
        <v>110</v>
      </c>
      <c r="D314" s="14" t="s">
        <v>110</v>
      </c>
      <c r="E314" s="14" t="s">
        <v>109</v>
      </c>
      <c r="F314" s="14" t="s">
        <v>109</v>
      </c>
      <c r="G314" s="14" t="s">
        <v>112</v>
      </c>
      <c r="H314" s="14" t="s">
        <v>109</v>
      </c>
      <c r="I314" s="14" t="s">
        <v>87</v>
      </c>
      <c r="J314" s="14" t="s">
        <v>99</v>
      </c>
      <c r="K314" s="14" t="s">
        <v>110</v>
      </c>
      <c r="L314" s="14"/>
      <c r="M314" s="15"/>
    </row>
    <row r="315" spans="1:13" s="2" customFormat="1" ht="12.75" x14ac:dyDescent="0.2">
      <c r="A315" s="4" t="s">
        <v>0</v>
      </c>
      <c r="B315" s="16" t="s">
        <v>96</v>
      </c>
      <c r="C315" s="16" t="s">
        <v>111</v>
      </c>
      <c r="D315" s="16" t="s">
        <v>111</v>
      </c>
      <c r="E315" s="16" t="s">
        <v>96</v>
      </c>
      <c r="F315" s="16" t="s">
        <v>96</v>
      </c>
      <c r="G315" s="16" t="s">
        <v>76</v>
      </c>
      <c r="H315" s="16" t="s">
        <v>96</v>
      </c>
      <c r="I315" s="16" t="s">
        <v>113</v>
      </c>
      <c r="J315" s="16" t="s">
        <v>114</v>
      </c>
      <c r="K315" s="16" t="s">
        <v>111</v>
      </c>
      <c r="L315" s="16" t="s">
        <v>1</v>
      </c>
      <c r="M315" s="17" t="s">
        <v>2</v>
      </c>
    </row>
    <row r="316" spans="1:13" s="2" customFormat="1" ht="12.75" x14ac:dyDescent="0.2">
      <c r="A316" s="4"/>
      <c r="B316" s="9" t="s">
        <v>95</v>
      </c>
      <c r="C316" s="9" t="s">
        <v>90</v>
      </c>
      <c r="D316" s="9" t="s">
        <v>92</v>
      </c>
      <c r="E316" s="9" t="s">
        <v>93</v>
      </c>
      <c r="F316" s="9" t="s">
        <v>91</v>
      </c>
      <c r="G316" s="9" t="s">
        <v>103</v>
      </c>
      <c r="H316" s="9" t="s">
        <v>100</v>
      </c>
      <c r="I316" s="9" t="s">
        <v>101</v>
      </c>
      <c r="J316" s="9" t="s">
        <v>94</v>
      </c>
      <c r="K316" s="9" t="s">
        <v>102</v>
      </c>
      <c r="L316" s="16"/>
      <c r="M316" s="9"/>
    </row>
    <row r="317" spans="1:13" customFormat="1" x14ac:dyDescent="0.25">
      <c r="A317" s="1" t="s">
        <v>79</v>
      </c>
      <c r="B317" s="20">
        <v>78509</v>
      </c>
      <c r="C317" s="20">
        <v>38409</v>
      </c>
      <c r="D317" s="20">
        <v>12860</v>
      </c>
      <c r="E317" s="20">
        <v>4931</v>
      </c>
      <c r="F317" s="20">
        <v>5311</v>
      </c>
      <c r="G317" s="20">
        <v>6213</v>
      </c>
      <c r="H317" s="20">
        <v>1398</v>
      </c>
      <c r="I317" s="20">
        <v>217</v>
      </c>
      <c r="J317" s="20">
        <v>810</v>
      </c>
      <c r="K317" s="20">
        <v>2375</v>
      </c>
      <c r="L317" s="20">
        <v>4205</v>
      </c>
      <c r="M317" s="4">
        <f>SUM(B317:L317)</f>
        <v>155238</v>
      </c>
    </row>
    <row r="318" spans="1:13" s="2" customFormat="1" ht="13.5" thickBot="1" x14ac:dyDescent="0.25">
      <c r="A318" s="4" t="s">
        <v>80</v>
      </c>
      <c r="B318" s="6">
        <v>8054</v>
      </c>
      <c r="C318" s="6">
        <v>5719</v>
      </c>
      <c r="D318" s="6">
        <v>1687</v>
      </c>
      <c r="E318" s="6">
        <v>372</v>
      </c>
      <c r="F318" s="6">
        <v>521</v>
      </c>
      <c r="G318" s="6">
        <v>431</v>
      </c>
      <c r="H318" s="6">
        <v>129</v>
      </c>
      <c r="I318" s="6">
        <v>31</v>
      </c>
      <c r="J318" s="6">
        <v>102</v>
      </c>
      <c r="K318" s="6">
        <v>321</v>
      </c>
      <c r="L318" s="6">
        <v>812</v>
      </c>
      <c r="M318" s="7">
        <f>SUM(B318:L318)</f>
        <v>18179</v>
      </c>
    </row>
    <row r="319" spans="1:13" s="2" customFormat="1" ht="12.75" x14ac:dyDescent="0.2">
      <c r="A319" s="18" t="s">
        <v>2</v>
      </c>
      <c r="B319" s="4">
        <f t="shared" ref="B319:M319" si="27">SUM(B317:B318)</f>
        <v>86563</v>
      </c>
      <c r="C319" s="4">
        <f t="shared" si="27"/>
        <v>44128</v>
      </c>
      <c r="D319" s="4">
        <f t="shared" si="27"/>
        <v>14547</v>
      </c>
      <c r="E319" s="4">
        <f t="shared" si="27"/>
        <v>5303</v>
      </c>
      <c r="F319" s="4">
        <f t="shared" si="27"/>
        <v>5832</v>
      </c>
      <c r="G319" s="4">
        <f t="shared" si="27"/>
        <v>6644</v>
      </c>
      <c r="H319" s="4">
        <f t="shared" si="27"/>
        <v>1527</v>
      </c>
      <c r="I319" s="4">
        <f t="shared" si="27"/>
        <v>248</v>
      </c>
      <c r="J319" s="4">
        <f t="shared" si="27"/>
        <v>912</v>
      </c>
      <c r="K319" s="4">
        <f t="shared" si="27"/>
        <v>2696</v>
      </c>
      <c r="L319" s="4">
        <f t="shared" si="27"/>
        <v>5017</v>
      </c>
      <c r="M319" s="4">
        <f t="shared" si="27"/>
        <v>173417</v>
      </c>
    </row>
    <row r="320" spans="1:13" s="2" customFormat="1" ht="12.75" x14ac:dyDescent="0.2">
      <c r="A320" s="4"/>
    </row>
    <row r="321" spans="1:13" s="2" customFormat="1" ht="12.75" x14ac:dyDescent="0.2">
      <c r="A321" s="3" t="s">
        <v>3</v>
      </c>
      <c r="B321" s="3">
        <f>+B319+E319+F319+H319</f>
        <v>99225</v>
      </c>
      <c r="C321" s="3">
        <f>+C319+D319+K319</f>
        <v>61371</v>
      </c>
      <c r="G321" s="3">
        <f>+G319</f>
        <v>6644</v>
      </c>
      <c r="I321" s="3">
        <f>+I319</f>
        <v>248</v>
      </c>
      <c r="J321" s="3">
        <f>+J319</f>
        <v>912</v>
      </c>
    </row>
    <row r="322" spans="1:13" s="2" customFormat="1" ht="12.75" x14ac:dyDescent="0.2"/>
    <row r="323" spans="1:13" s="2" customFormat="1" ht="12.75" x14ac:dyDescent="0.2">
      <c r="A323" s="4" t="s">
        <v>81</v>
      </c>
      <c r="B323" s="4"/>
      <c r="C323" s="4"/>
      <c r="D323" s="4"/>
      <c r="E323" s="4"/>
      <c r="F323" s="4"/>
      <c r="G323" s="4"/>
      <c r="H323" s="4"/>
    </row>
    <row r="324" spans="1:13" s="2" customFormat="1" ht="12.75" x14ac:dyDescent="0.2">
      <c r="B324" s="4"/>
      <c r="C324" s="4"/>
      <c r="D324" s="4"/>
      <c r="E324" s="4"/>
      <c r="F324" s="4"/>
      <c r="G324" s="4"/>
      <c r="H324" s="4"/>
    </row>
    <row r="325" spans="1:13" s="2" customFormat="1" ht="12.75" x14ac:dyDescent="0.2">
      <c r="A325" s="4"/>
      <c r="B325" s="14" t="s">
        <v>109</v>
      </c>
      <c r="C325" s="14" t="s">
        <v>110</v>
      </c>
      <c r="D325" s="14" t="s">
        <v>110</v>
      </c>
      <c r="E325" s="14" t="s">
        <v>109</v>
      </c>
      <c r="F325" s="14" t="s">
        <v>109</v>
      </c>
      <c r="G325" s="14" t="s">
        <v>112</v>
      </c>
      <c r="H325" s="14" t="s">
        <v>109</v>
      </c>
      <c r="I325" s="14" t="s">
        <v>87</v>
      </c>
      <c r="J325" s="14" t="s">
        <v>99</v>
      </c>
      <c r="K325" s="14" t="s">
        <v>110</v>
      </c>
      <c r="L325" s="14"/>
      <c r="M325" s="15"/>
    </row>
    <row r="326" spans="1:13" s="2" customFormat="1" ht="12.75" x14ac:dyDescent="0.2">
      <c r="A326" s="4" t="s">
        <v>0</v>
      </c>
      <c r="B326" s="16" t="s">
        <v>96</v>
      </c>
      <c r="C326" s="16" t="s">
        <v>111</v>
      </c>
      <c r="D326" s="16" t="s">
        <v>111</v>
      </c>
      <c r="E326" s="16" t="s">
        <v>96</v>
      </c>
      <c r="F326" s="16" t="s">
        <v>96</v>
      </c>
      <c r="G326" s="16" t="s">
        <v>76</v>
      </c>
      <c r="H326" s="16" t="s">
        <v>96</v>
      </c>
      <c r="I326" s="16" t="s">
        <v>113</v>
      </c>
      <c r="J326" s="16" t="s">
        <v>114</v>
      </c>
      <c r="K326" s="16" t="s">
        <v>111</v>
      </c>
      <c r="L326" s="16" t="s">
        <v>1</v>
      </c>
      <c r="M326" s="17" t="s">
        <v>2</v>
      </c>
    </row>
    <row r="327" spans="1:13" s="2" customFormat="1" ht="12.75" x14ac:dyDescent="0.2">
      <c r="A327" s="4"/>
      <c r="B327" s="9" t="s">
        <v>95</v>
      </c>
      <c r="C327" s="9" t="s">
        <v>90</v>
      </c>
      <c r="D327" s="9" t="s">
        <v>92</v>
      </c>
      <c r="E327" s="9" t="s">
        <v>93</v>
      </c>
      <c r="F327" s="9" t="s">
        <v>91</v>
      </c>
      <c r="G327" s="9" t="s">
        <v>103</v>
      </c>
      <c r="H327" s="9" t="s">
        <v>100</v>
      </c>
      <c r="I327" s="9" t="s">
        <v>101</v>
      </c>
      <c r="J327" s="9" t="s">
        <v>94</v>
      </c>
      <c r="K327" s="9" t="s">
        <v>102</v>
      </c>
      <c r="L327" s="16"/>
      <c r="M327" s="9"/>
    </row>
    <row r="328" spans="1:13" s="2" customFormat="1" ht="12.75" x14ac:dyDescent="0.2">
      <c r="A328" s="4" t="s">
        <v>32</v>
      </c>
      <c r="B328" s="2">
        <v>3746</v>
      </c>
      <c r="C328" s="2">
        <v>8832</v>
      </c>
      <c r="D328" s="2">
        <v>2066</v>
      </c>
      <c r="E328" s="2">
        <v>162</v>
      </c>
      <c r="F328" s="2">
        <v>288</v>
      </c>
      <c r="G328" s="2">
        <v>373</v>
      </c>
      <c r="H328" s="2">
        <v>89</v>
      </c>
      <c r="I328" s="2">
        <v>25</v>
      </c>
      <c r="J328" s="2">
        <v>154</v>
      </c>
      <c r="K328" s="2">
        <v>422</v>
      </c>
      <c r="L328" s="2">
        <v>376</v>
      </c>
      <c r="M328" s="4">
        <f>SUM(B328:L328)</f>
        <v>16533</v>
      </c>
    </row>
    <row r="329" spans="1:13" s="2" customFormat="1" ht="12.75" x14ac:dyDescent="0.2">
      <c r="A329" s="4" t="s">
        <v>24</v>
      </c>
      <c r="B329" s="2">
        <v>4421</v>
      </c>
      <c r="C329" s="2">
        <v>10422</v>
      </c>
      <c r="D329" s="2">
        <v>1813</v>
      </c>
      <c r="E329" s="2">
        <v>255</v>
      </c>
      <c r="F329" s="2">
        <v>204</v>
      </c>
      <c r="G329" s="2">
        <v>665</v>
      </c>
      <c r="H329" s="2">
        <v>105</v>
      </c>
      <c r="I329" s="2">
        <v>29</v>
      </c>
      <c r="J329" s="2">
        <v>99</v>
      </c>
      <c r="K329" s="2">
        <v>428</v>
      </c>
      <c r="L329" s="2">
        <v>356</v>
      </c>
      <c r="M329" s="4">
        <f>SUM(B329:L329)</f>
        <v>18797</v>
      </c>
    </row>
    <row r="330" spans="1:13" s="2" customFormat="1" ht="12.75" x14ac:dyDescent="0.2">
      <c r="A330" s="4" t="s">
        <v>33</v>
      </c>
      <c r="B330" s="2">
        <v>2028</v>
      </c>
      <c r="C330" s="2">
        <v>5397</v>
      </c>
      <c r="D330" s="2">
        <v>1150</v>
      </c>
      <c r="E330" s="2">
        <v>112</v>
      </c>
      <c r="F330" s="2">
        <v>134</v>
      </c>
      <c r="G330" s="2">
        <v>226</v>
      </c>
      <c r="H330" s="2">
        <v>44</v>
      </c>
      <c r="I330" s="2">
        <v>15</v>
      </c>
      <c r="J330" s="2">
        <v>69</v>
      </c>
      <c r="K330" s="2">
        <v>231</v>
      </c>
      <c r="L330" s="2">
        <v>336</v>
      </c>
      <c r="M330" s="4">
        <f t="shared" ref="M330:M334" si="28">SUM(B330:L330)</f>
        <v>9742</v>
      </c>
    </row>
    <row r="331" spans="1:13" s="2" customFormat="1" ht="12.75" x14ac:dyDescent="0.2">
      <c r="A331" s="4" t="s">
        <v>34</v>
      </c>
      <c r="B331" s="2">
        <v>2167</v>
      </c>
      <c r="C331" s="2">
        <v>7056</v>
      </c>
      <c r="D331" s="2">
        <v>1353</v>
      </c>
      <c r="E331" s="2">
        <v>121</v>
      </c>
      <c r="F331" s="2">
        <v>121</v>
      </c>
      <c r="G331" s="2">
        <v>241</v>
      </c>
      <c r="H331" s="2">
        <v>46</v>
      </c>
      <c r="I331" s="2">
        <v>11</v>
      </c>
      <c r="J331" s="2">
        <v>187</v>
      </c>
      <c r="K331" s="2">
        <v>66</v>
      </c>
      <c r="L331" s="2">
        <v>335</v>
      </c>
      <c r="M331" s="4">
        <f t="shared" ref="M331" si="29">SUM(B331:L331)</f>
        <v>11704</v>
      </c>
    </row>
    <row r="332" spans="1:13" customFormat="1" x14ac:dyDescent="0.25">
      <c r="A332" s="1" t="s">
        <v>79</v>
      </c>
      <c r="B332" s="20">
        <v>29434</v>
      </c>
      <c r="C332" s="20">
        <v>35440</v>
      </c>
      <c r="D332" s="20">
        <v>12892</v>
      </c>
      <c r="E332" s="20">
        <v>2063</v>
      </c>
      <c r="F332" s="20">
        <v>3339</v>
      </c>
      <c r="G332" s="20">
        <v>2478</v>
      </c>
      <c r="H332" s="20">
        <v>632</v>
      </c>
      <c r="I332" s="20">
        <v>124</v>
      </c>
      <c r="J332" s="20">
        <v>460</v>
      </c>
      <c r="K332" s="20">
        <v>1825</v>
      </c>
      <c r="L332" s="20">
        <v>2123</v>
      </c>
      <c r="M332" s="4">
        <f t="shared" ref="M332" si="30">SUM(B332:L332)</f>
        <v>90810</v>
      </c>
    </row>
    <row r="333" spans="1:13" s="2" customFormat="1" ht="12.75" x14ac:dyDescent="0.2">
      <c r="A333" s="4" t="s">
        <v>77</v>
      </c>
      <c r="B333" s="2">
        <v>2555</v>
      </c>
      <c r="C333" s="2">
        <v>4492</v>
      </c>
      <c r="D333" s="2">
        <v>1142</v>
      </c>
      <c r="E333" s="2">
        <v>148</v>
      </c>
      <c r="F333" s="2">
        <v>197</v>
      </c>
      <c r="G333" s="2">
        <v>364</v>
      </c>
      <c r="H333" s="2">
        <v>82</v>
      </c>
      <c r="I333" s="2">
        <v>13</v>
      </c>
      <c r="J333" s="2">
        <v>75</v>
      </c>
      <c r="K333" s="2">
        <v>246</v>
      </c>
      <c r="L333" s="2">
        <v>152</v>
      </c>
      <c r="M333" s="4">
        <f t="shared" si="28"/>
        <v>9466</v>
      </c>
    </row>
    <row r="334" spans="1:13" s="2" customFormat="1" ht="12.75" x14ac:dyDescent="0.2">
      <c r="A334" s="4" t="s">
        <v>80</v>
      </c>
      <c r="B334" s="2">
        <v>11669</v>
      </c>
      <c r="C334" s="2">
        <v>15691</v>
      </c>
      <c r="D334" s="2">
        <v>4764</v>
      </c>
      <c r="E334" s="2">
        <v>691</v>
      </c>
      <c r="F334" s="2">
        <v>988</v>
      </c>
      <c r="G334" s="2">
        <v>896</v>
      </c>
      <c r="H334" s="2">
        <v>198</v>
      </c>
      <c r="I334" s="2">
        <v>43</v>
      </c>
      <c r="J334" s="2">
        <v>187</v>
      </c>
      <c r="K334" s="2">
        <v>695</v>
      </c>
      <c r="L334" s="2">
        <v>1139</v>
      </c>
      <c r="M334" s="4">
        <f t="shared" si="28"/>
        <v>36961</v>
      </c>
    </row>
    <row r="335" spans="1:13" customFormat="1" ht="13.5" thickBot="1" x14ac:dyDescent="0.25">
      <c r="A335" s="1" t="s">
        <v>72</v>
      </c>
      <c r="B335" s="6">
        <v>6218</v>
      </c>
      <c r="C335" s="6">
        <v>9982</v>
      </c>
      <c r="D335" s="6">
        <v>1988</v>
      </c>
      <c r="E335" s="6">
        <v>315</v>
      </c>
      <c r="F335" s="6">
        <v>389</v>
      </c>
      <c r="G335" s="6">
        <v>792</v>
      </c>
      <c r="H335" s="6">
        <v>143</v>
      </c>
      <c r="I335" s="6">
        <v>19</v>
      </c>
      <c r="J335" s="6">
        <v>105</v>
      </c>
      <c r="K335" s="6">
        <v>567</v>
      </c>
      <c r="L335" s="6">
        <v>480</v>
      </c>
      <c r="M335" s="7">
        <f t="shared" ref="M335" si="31">SUM(B335:L335)</f>
        <v>20998</v>
      </c>
    </row>
    <row r="336" spans="1:13" s="2" customFormat="1" ht="12.75" x14ac:dyDescent="0.2">
      <c r="A336" s="18" t="s">
        <v>2</v>
      </c>
      <c r="B336" s="4">
        <f t="shared" ref="B336:M336" si="32">SUM(B328:B335)</f>
        <v>62238</v>
      </c>
      <c r="C336" s="4">
        <f t="shared" si="32"/>
        <v>97312</v>
      </c>
      <c r="D336" s="4">
        <f t="shared" si="32"/>
        <v>27168</v>
      </c>
      <c r="E336" s="4">
        <f t="shared" si="32"/>
        <v>3867</v>
      </c>
      <c r="F336" s="4">
        <f t="shared" si="32"/>
        <v>5660</v>
      </c>
      <c r="G336" s="4">
        <f t="shared" si="32"/>
        <v>6035</v>
      </c>
      <c r="H336" s="4">
        <f t="shared" si="32"/>
        <v>1339</v>
      </c>
      <c r="I336" s="4">
        <f t="shared" si="32"/>
        <v>279</v>
      </c>
      <c r="J336" s="4">
        <f t="shared" si="32"/>
        <v>1336</v>
      </c>
      <c r="K336" s="4">
        <f t="shared" si="32"/>
        <v>4480</v>
      </c>
      <c r="L336" s="4">
        <f t="shared" si="32"/>
        <v>5297</v>
      </c>
      <c r="M336" s="4">
        <f t="shared" si="32"/>
        <v>215011</v>
      </c>
    </row>
    <row r="337" spans="1:10" s="2" customFormat="1" ht="12.75" x14ac:dyDescent="0.2">
      <c r="A337" s="4"/>
    </row>
    <row r="338" spans="1:10" s="2" customFormat="1" ht="12.75" x14ac:dyDescent="0.2">
      <c r="A338" s="3" t="s">
        <v>3</v>
      </c>
      <c r="B338" s="3">
        <f>+B336+E336+F336+H336</f>
        <v>73104</v>
      </c>
      <c r="C338" s="3">
        <f>+C336+D336+K336</f>
        <v>128960</v>
      </c>
      <c r="G338" s="3">
        <f>+G336</f>
        <v>6035</v>
      </c>
      <c r="I338" s="3">
        <f>+I336</f>
        <v>279</v>
      </c>
      <c r="J338" s="3">
        <f>+J336</f>
        <v>1336</v>
      </c>
    </row>
    <row r="339" spans="1:10" s="2" customFormat="1" ht="12.75" x14ac:dyDescent="0.2"/>
  </sheetData>
  <mergeCells count="2">
    <mergeCell ref="A2:M2"/>
    <mergeCell ref="A3:M3"/>
  </mergeCells>
  <printOptions horizontalCentered="1"/>
  <pageMargins left="0" right="0" top="0.25" bottom="0.25" header="0.25" footer="0.25"/>
  <pageSetup paperSize="5" scale="80" orientation="landscape" r:id="rId1"/>
  <headerFooter alignWithMargins="0">
    <oddFooter>&amp;RPage &amp;P of &amp;N</oddFooter>
  </headerFooter>
  <rowBreaks count="6" manualBreakCount="6">
    <brk id="55" max="12" man="1"/>
    <brk id="107" max="16383" man="1"/>
    <brk id="161" max="16383" man="1"/>
    <brk id="196" max="16383" man="1"/>
    <brk id="25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 by CD</vt:lpstr>
    </vt:vector>
  </TitlesOfParts>
  <Company>NYSBOE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elehhardwick</cp:lastModifiedBy>
  <cp:lastPrinted>2015-03-03T20:01:41Z</cp:lastPrinted>
  <dcterms:created xsi:type="dcterms:W3CDTF">2008-10-28T18:22:21Z</dcterms:created>
  <dcterms:modified xsi:type="dcterms:W3CDTF">2015-03-19T16:10:48Z</dcterms:modified>
</cp:coreProperties>
</file>