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C:\Users\elehhardwick.NYSBOELAN\Desktop\Website Development\"/>
    </mc:Choice>
  </mc:AlternateContent>
  <bookViews>
    <workbookView xWindow="360" yWindow="90" windowWidth="11340" windowHeight="6795"/>
  </bookViews>
  <sheets>
    <sheet name="Comptroller" sheetId="12" r:id="rId1"/>
  </sheets>
  <calcPr calcId="152511"/>
</workbook>
</file>

<file path=xl/calcChain.xml><?xml version="1.0" encoding="utf-8"?>
<calcChain xmlns="http://schemas.openxmlformats.org/spreadsheetml/2006/main">
  <c r="L37" i="12" l="1"/>
  <c r="M37" i="12" s="1"/>
  <c r="L46" i="12" l="1"/>
  <c r="M46" i="12" s="1"/>
  <c r="L32" i="12" l="1"/>
  <c r="M32" i="12" s="1"/>
  <c r="D32" i="12"/>
  <c r="M9" i="12" l="1"/>
  <c r="L9" i="12"/>
  <c r="L18" i="12"/>
  <c r="L35" i="12" l="1"/>
  <c r="M35" i="12" s="1"/>
  <c r="L17" i="12" l="1"/>
  <c r="M17" i="12" s="1"/>
  <c r="L58" i="12"/>
  <c r="M58" i="12" s="1"/>
  <c r="M18" i="12"/>
  <c r="M36" i="12"/>
  <c r="L34" i="12" l="1"/>
  <c r="M34" i="12" s="1"/>
  <c r="L63" i="12"/>
  <c r="M63" i="12" s="1"/>
  <c r="L52" i="12"/>
  <c r="M52" i="12" s="1"/>
  <c r="L33" i="12"/>
  <c r="M33" i="12" s="1"/>
  <c r="L31" i="12"/>
  <c r="M31" i="12" s="1"/>
  <c r="L23" i="12"/>
  <c r="M23" i="12" s="1"/>
  <c r="M62" i="12"/>
  <c r="L26" i="12"/>
  <c r="M26" i="12" s="1"/>
  <c r="L8" i="12"/>
  <c r="M8" i="12" s="1"/>
  <c r="L11" i="12"/>
  <c r="M11" i="12" s="1"/>
  <c r="L7" i="12"/>
  <c r="M7" i="12" s="1"/>
  <c r="L30" i="12"/>
  <c r="M30" i="12" s="1"/>
  <c r="L53" i="12"/>
  <c r="M53" i="12" s="1"/>
  <c r="L25" i="12"/>
  <c r="M25" i="12" s="1"/>
  <c r="L16" i="12"/>
  <c r="M16" i="12" s="1"/>
  <c r="L45" i="12"/>
  <c r="M45" i="12" s="1"/>
  <c r="L6" i="12"/>
  <c r="M6" i="12" s="1"/>
  <c r="L48" i="12"/>
  <c r="M48" i="12" s="1"/>
  <c r="L57" i="12"/>
  <c r="M57" i="12" s="1"/>
  <c r="L61" i="12"/>
  <c r="M61" i="12" s="1"/>
  <c r="L51" i="12"/>
  <c r="M51" i="12" s="1"/>
  <c r="L47" i="12"/>
  <c r="M47" i="12" s="1"/>
  <c r="L44" i="12"/>
  <c r="M44" i="12" s="1"/>
  <c r="L56" i="12"/>
  <c r="M56" i="12" s="1"/>
  <c r="L28" i="12"/>
  <c r="M28" i="12" s="1"/>
  <c r="L14" i="12"/>
  <c r="M14" i="12" s="1"/>
  <c r="L13" i="12"/>
  <c r="M13" i="12" s="1"/>
  <c r="L60" i="12"/>
  <c r="M60" i="12" s="1"/>
  <c r="L10" i="12"/>
  <c r="M10" i="12" s="1"/>
  <c r="M42" i="12"/>
  <c r="L19" i="12"/>
  <c r="M19" i="12" s="1"/>
  <c r="L49" i="12"/>
  <c r="M49" i="12" s="1"/>
  <c r="L27" i="12"/>
  <c r="M27" i="12" s="1"/>
  <c r="L5" i="12"/>
  <c r="M5" i="12" s="1"/>
  <c r="L54" i="12"/>
  <c r="M54" i="12" s="1"/>
  <c r="L64" i="12"/>
  <c r="M64" i="12" s="1"/>
  <c r="L22" i="12"/>
  <c r="M22" i="12" s="1"/>
  <c r="L41" i="12"/>
  <c r="M41" i="12" s="1"/>
  <c r="L20" i="12"/>
  <c r="M20" i="12" s="1"/>
  <c r="L21" i="12"/>
  <c r="M21" i="12" s="1"/>
  <c r="L55" i="12"/>
  <c r="M55" i="12" s="1"/>
  <c r="L12" i="12"/>
  <c r="M12" i="12" s="1"/>
  <c r="L24" i="12"/>
  <c r="M24" i="12" s="1"/>
  <c r="L29" i="12"/>
  <c r="M29" i="12" s="1"/>
  <c r="L59" i="12"/>
  <c r="M59" i="12" s="1"/>
  <c r="L43" i="12"/>
  <c r="M43" i="12" s="1"/>
  <c r="K71" i="12"/>
  <c r="J71" i="12"/>
  <c r="I71" i="12"/>
  <c r="H71" i="12"/>
  <c r="G71" i="12"/>
  <c r="F71" i="12"/>
  <c r="E71" i="12"/>
  <c r="D71" i="12"/>
  <c r="C71" i="12"/>
  <c r="B71" i="12"/>
  <c r="L70" i="12"/>
  <c r="M70" i="12" s="1"/>
  <c r="L69" i="12"/>
  <c r="M69" i="12" s="1"/>
  <c r="L68" i="12"/>
  <c r="M68" i="12" s="1"/>
  <c r="L67" i="12"/>
  <c r="M67" i="12" s="1"/>
  <c r="L66" i="12"/>
  <c r="M66" i="12" s="1"/>
  <c r="K65" i="12"/>
  <c r="J65" i="12"/>
  <c r="I65" i="12"/>
  <c r="H65" i="12"/>
  <c r="H72" i="12" s="1"/>
  <c r="H74" i="12" s="1"/>
  <c r="G65" i="12"/>
  <c r="G72" i="12" s="1"/>
  <c r="G74" i="12" s="1"/>
  <c r="F65" i="12"/>
  <c r="E65" i="12"/>
  <c r="D65" i="12"/>
  <c r="D72" i="12" s="1"/>
  <c r="C65" i="12"/>
  <c r="C72" i="12" s="1"/>
  <c r="B65" i="12"/>
  <c r="L15" i="12"/>
  <c r="M15" i="12" s="1"/>
  <c r="L65" i="12" l="1"/>
  <c r="E72" i="12"/>
  <c r="I72" i="12"/>
  <c r="L71" i="12"/>
  <c r="M71" i="12" s="1"/>
  <c r="B72" i="12"/>
  <c r="F72" i="12"/>
  <c r="J72" i="12"/>
  <c r="K72" i="12"/>
  <c r="C74" i="12"/>
  <c r="L72" i="12" l="1"/>
  <c r="M65" i="12"/>
  <c r="B74" i="12"/>
  <c r="M72" i="12"/>
</calcChain>
</file>

<file path=xl/sharedStrings.xml><?xml version="1.0" encoding="utf-8"?>
<sst xmlns="http://schemas.openxmlformats.org/spreadsheetml/2006/main" count="107" uniqueCount="84">
  <si>
    <t>County</t>
  </si>
  <si>
    <t xml:space="preserve"> Albany</t>
  </si>
  <si>
    <t xml:space="preserve"> Allegany</t>
  </si>
  <si>
    <t xml:space="preserve"> Bronx</t>
  </si>
  <si>
    <t xml:space="preserve"> Broome</t>
  </si>
  <si>
    <t xml:space="preserve"> Cattaraugus</t>
  </si>
  <si>
    <t xml:space="preserve"> Cayuga</t>
  </si>
  <si>
    <t xml:space="preserve"> Chautauqua</t>
  </si>
  <si>
    <t xml:space="preserve"> Chemung</t>
  </si>
  <si>
    <t xml:space="preserve"> Chenango</t>
  </si>
  <si>
    <t xml:space="preserve"> Clinton</t>
  </si>
  <si>
    <t xml:space="preserve"> Columbia</t>
  </si>
  <si>
    <t xml:space="preserve"> Cortland</t>
  </si>
  <si>
    <t xml:space="preserve"> Delaware</t>
  </si>
  <si>
    <t xml:space="preserve"> Dutchess</t>
  </si>
  <si>
    <t xml:space="preserve"> Erie</t>
  </si>
  <si>
    <t xml:space="preserve"> Essex</t>
  </si>
  <si>
    <t xml:space="preserve"> Franklin</t>
  </si>
  <si>
    <t xml:space="preserve"> Fulton</t>
  </si>
  <si>
    <t xml:space="preserve"> Genesee</t>
  </si>
  <si>
    <t xml:space="preserve"> Greene</t>
  </si>
  <si>
    <t xml:space="preserve"> Hamilton</t>
  </si>
  <si>
    <t xml:space="preserve"> Herkimer</t>
  </si>
  <si>
    <t xml:space="preserve"> Jefferson</t>
  </si>
  <si>
    <t xml:space="preserve"> Kings</t>
  </si>
  <si>
    <t xml:space="preserve"> Lewis</t>
  </si>
  <si>
    <t xml:space="preserve"> Livingston</t>
  </si>
  <si>
    <t xml:space="preserve"> Madison</t>
  </si>
  <si>
    <t xml:space="preserve"> Monroe</t>
  </si>
  <si>
    <t xml:space="preserve"> Montgomery</t>
  </si>
  <si>
    <t xml:space="preserve"> Nassau</t>
  </si>
  <si>
    <t xml:space="preserve"> New York</t>
  </si>
  <si>
    <t xml:space="preserve"> Niagara</t>
  </si>
  <si>
    <t xml:space="preserve"> Oneida</t>
  </si>
  <si>
    <t xml:space="preserve"> Onondaga</t>
  </si>
  <si>
    <t xml:space="preserve"> Ontario</t>
  </si>
  <si>
    <t xml:space="preserve"> Orange</t>
  </si>
  <si>
    <t xml:space="preserve"> Orleans</t>
  </si>
  <si>
    <t xml:space="preserve"> Oswego</t>
  </si>
  <si>
    <t xml:space="preserve"> Otsego</t>
  </si>
  <si>
    <t xml:space="preserve"> Putnam</t>
  </si>
  <si>
    <t xml:space="preserve"> Queens</t>
  </si>
  <si>
    <t xml:space="preserve"> Rensselaer</t>
  </si>
  <si>
    <t xml:space="preserve"> Richmond</t>
  </si>
  <si>
    <t xml:space="preserve"> Rockland</t>
  </si>
  <si>
    <t xml:space="preserve"> Saratoga</t>
  </si>
  <si>
    <t xml:space="preserve"> Schenectady</t>
  </si>
  <si>
    <t xml:space="preserve"> Schoharie</t>
  </si>
  <si>
    <t xml:space="preserve"> Schuyler</t>
  </si>
  <si>
    <t xml:space="preserve"> Seneca</t>
  </si>
  <si>
    <t xml:space="preserve"> St. Lawrence</t>
  </si>
  <si>
    <t xml:space="preserve"> Steuben</t>
  </si>
  <si>
    <t xml:space="preserve"> Suffolk</t>
  </si>
  <si>
    <t xml:space="preserve"> Sullivan</t>
  </si>
  <si>
    <t xml:space="preserve"> Tioga</t>
  </si>
  <si>
    <t xml:space="preserve"> Tompkins</t>
  </si>
  <si>
    <t xml:space="preserve"> Ulster</t>
  </si>
  <si>
    <t xml:space="preserve"> Washington</t>
  </si>
  <si>
    <t xml:space="preserve"> Wayne</t>
  </si>
  <si>
    <t xml:space="preserve"> Westchester</t>
  </si>
  <si>
    <t xml:space="preserve"> Wyoming</t>
  </si>
  <si>
    <t xml:space="preserve"> Yates</t>
  </si>
  <si>
    <t>Total</t>
  </si>
  <si>
    <t>Total Outside NYC</t>
  </si>
  <si>
    <t>Total NYC</t>
  </si>
  <si>
    <t>Statewide Total</t>
  </si>
  <si>
    <t>RECAP</t>
  </si>
  <si>
    <t>Warren</t>
  </si>
  <si>
    <t>Blank</t>
  </si>
  <si>
    <t>Void</t>
  </si>
  <si>
    <t>Scattering</t>
  </si>
  <si>
    <t>BVS Subtotal</t>
  </si>
  <si>
    <t>REP</t>
  </si>
  <si>
    <t>WOR</t>
  </si>
  <si>
    <t>LBT</t>
  </si>
  <si>
    <t>DEM</t>
  </si>
  <si>
    <t>GRN</t>
  </si>
  <si>
    <t>Thomas P. DiNapoli</t>
  </si>
  <si>
    <t>John Clifton</t>
  </si>
  <si>
    <t>NYS Board of Elections Comptroller Election Returns November 4, 2014</t>
  </si>
  <si>
    <t>Robert Antonacci</t>
  </si>
  <si>
    <t>CON + SCC</t>
  </si>
  <si>
    <t>IND + WEP</t>
  </si>
  <si>
    <t>Theresa M. Portelli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</si>
</sst>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</font>
    <font>
      <b/>
      <sz val="1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39">
    <xf numFmtId="0" fontId="0" fillId="0" borderId="0" xfId="0"/>
    <xf numFmtId="0" fontId="2" fillId="0" borderId="1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1" fillId="0" borderId="3" xfId="0" applyNumberFormat="1" applyFont="1" applyBorder="1"/>
    <xf numFmtId="3" fontId="1" fillId="0" borderId="5" xfId="0" applyNumberFormat="1" applyFont="1" applyBorder="1"/>
    <xf numFmtId="3" fontId="0" fillId="0" borderId="0" xfId="0" applyNumberFormat="1"/>
    <xf numFmtId="3" fontId="5" fillId="2" borderId="1" xfId="0" applyNumberFormat="1" applyFont="1" applyFill="1" applyBorder="1" applyAlignment="1"/>
    <xf numFmtId="3" fontId="5" fillId="0" borderId="0" xfId="0" applyNumberFormat="1" applyFont="1" applyFill="1" applyBorder="1" applyAlignment="1"/>
    <xf numFmtId="3" fontId="1" fillId="0" borderId="4" xfId="0" applyNumberFormat="1" applyFont="1" applyBorder="1"/>
    <xf numFmtId="3" fontId="1" fillId="0" borderId="2" xfId="0" applyNumberFormat="1" applyFont="1" applyBorder="1"/>
    <xf numFmtId="3" fontId="0" fillId="0" borderId="0" xfId="0" applyNumberFormat="1" applyAlignment="1">
      <alignment textRotation="45"/>
    </xf>
    <xf numFmtId="3" fontId="0" fillId="0" borderId="0" xfId="0" applyNumberFormat="1" applyBorder="1"/>
    <xf numFmtId="3" fontId="9" fillId="0" borderId="1" xfId="0" applyNumberFormat="1" applyFont="1" applyBorder="1"/>
    <xf numFmtId="3" fontId="9" fillId="0" borderId="1" xfId="0" applyNumberFormat="1" applyFont="1" applyFill="1" applyBorder="1"/>
    <xf numFmtId="3" fontId="1" fillId="0" borderId="4" xfId="0" applyNumberFormat="1" applyFont="1" applyFill="1" applyBorder="1"/>
    <xf numFmtId="3" fontId="0" fillId="0" borderId="0" xfId="0" applyNumberForma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textRotation="45"/>
    </xf>
    <xf numFmtId="3" fontId="5" fillId="2" borderId="1" xfId="0" applyNumberFormat="1" applyFont="1" applyFill="1" applyBorder="1" applyAlignment="1">
      <alignment horizontal="center" vertical="center" textRotation="45" wrapText="1"/>
    </xf>
    <xf numFmtId="3" fontId="6" fillId="2" borderId="1" xfId="0" applyNumberFormat="1" applyFont="1" applyFill="1" applyBorder="1" applyAlignment="1">
      <alignment horizontal="center" vertical="center" textRotation="45" wrapText="1"/>
    </xf>
    <xf numFmtId="3" fontId="0" fillId="0" borderId="6" xfId="0" applyNumberFormat="1" applyBorder="1"/>
    <xf numFmtId="3" fontId="1" fillId="0" borderId="1" xfId="0" applyNumberFormat="1" applyFont="1" applyBorder="1" applyAlignment="1"/>
    <xf numFmtId="3" fontId="5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/>
    <xf numFmtId="3" fontId="0" fillId="0" borderId="0" xfId="0" applyNumberFormat="1" applyBorder="1" applyAlignment="1"/>
    <xf numFmtId="3" fontId="2" fillId="0" borderId="1" xfId="0" applyNumberFormat="1" applyFont="1" applyBorder="1"/>
    <xf numFmtId="3" fontId="3" fillId="0" borderId="0" xfId="0" applyNumberFormat="1" applyFont="1" applyBorder="1"/>
    <xf numFmtId="3" fontId="11" fillId="0" borderId="1" xfId="0" applyNumberFormat="1" applyFont="1" applyFill="1" applyBorder="1"/>
    <xf numFmtId="3" fontId="2" fillId="0" borderId="0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7" fillId="2" borderId="1" xfId="0" applyNumberFormat="1" applyFont="1" applyFill="1" applyBorder="1" applyAlignment="1"/>
    <xf numFmtId="0" fontId="0" fillId="0" borderId="0" xfId="0" applyBorder="1"/>
    <xf numFmtId="0" fontId="0" fillId="0" borderId="0" xfId="0" applyFill="1"/>
    <xf numFmtId="0" fontId="2" fillId="0" borderId="1" xfId="0" applyFont="1" applyFill="1" applyBorder="1"/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Normal="100" workbookViewId="0">
      <pane ySplit="4" topLeftCell="A5" activePane="bottomLeft" state="frozen"/>
      <selection activeCell="T38" sqref="T38"/>
      <selection pane="bottomLeft" activeCell="A2" sqref="A2"/>
    </sheetView>
  </sheetViews>
  <sheetFormatPr defaultRowHeight="12.75" x14ac:dyDescent="0.2"/>
  <cols>
    <col min="1" max="1" width="25.85546875" style="6" customWidth="1"/>
    <col min="2" max="2" width="15.42578125" style="6" customWidth="1"/>
    <col min="3" max="3" width="14.7109375" style="6" customWidth="1"/>
    <col min="4" max="4" width="14.85546875" style="6" customWidth="1"/>
    <col min="5" max="5" width="14.42578125" style="6" customWidth="1"/>
    <col min="6" max="7" width="14.28515625" style="6" customWidth="1"/>
    <col min="8" max="8" width="15.140625" style="6" customWidth="1"/>
    <col min="9" max="10" width="13.42578125" style="6" customWidth="1"/>
    <col min="11" max="11" width="12.28515625" style="6" customWidth="1"/>
    <col min="12" max="12" width="14" style="6" customWidth="1"/>
    <col min="13" max="13" width="16.42578125" style="6" customWidth="1"/>
    <col min="14" max="14" width="9.140625" style="6"/>
    <col min="15" max="15" width="4.140625" style="6" customWidth="1"/>
    <col min="16" max="16384" width="9.140625" style="6"/>
  </cols>
  <sheetData>
    <row r="1" spans="1:15" s="16" customFormat="1" ht="19.5" customHeight="1" x14ac:dyDescent="0.2">
      <c r="A1" s="37" t="s">
        <v>79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3" spans="1:15" s="20" customFormat="1" ht="60" customHeight="1" x14ac:dyDescent="0.2">
      <c r="A3" s="17" t="s">
        <v>0</v>
      </c>
      <c r="B3" s="18" t="s">
        <v>77</v>
      </c>
      <c r="C3" s="18" t="s">
        <v>80</v>
      </c>
      <c r="D3" s="18" t="s">
        <v>80</v>
      </c>
      <c r="E3" s="18" t="s">
        <v>77</v>
      </c>
      <c r="F3" s="18" t="s">
        <v>77</v>
      </c>
      <c r="G3" s="18" t="s">
        <v>83</v>
      </c>
      <c r="H3" s="18" t="s">
        <v>78</v>
      </c>
      <c r="I3" s="19" t="s">
        <v>68</v>
      </c>
      <c r="J3" s="19" t="s">
        <v>69</v>
      </c>
      <c r="K3" s="19" t="s">
        <v>70</v>
      </c>
      <c r="L3" s="19" t="s">
        <v>71</v>
      </c>
      <c r="M3" s="19" t="s">
        <v>62</v>
      </c>
      <c r="N3" s="12"/>
      <c r="O3" s="12"/>
    </row>
    <row r="4" spans="1:15" s="24" customFormat="1" ht="16.5" customHeight="1" x14ac:dyDescent="0.25">
      <c r="A4" s="21"/>
      <c r="B4" s="22" t="s">
        <v>75</v>
      </c>
      <c r="C4" s="22" t="s">
        <v>72</v>
      </c>
      <c r="D4" s="22" t="s">
        <v>81</v>
      </c>
      <c r="E4" s="22" t="s">
        <v>73</v>
      </c>
      <c r="F4" s="22" t="s">
        <v>82</v>
      </c>
      <c r="G4" s="22" t="s">
        <v>76</v>
      </c>
      <c r="H4" s="22" t="s">
        <v>74</v>
      </c>
      <c r="I4" s="23"/>
      <c r="J4" s="23"/>
      <c r="K4" s="23"/>
      <c r="L4" s="23"/>
      <c r="M4" s="23"/>
    </row>
    <row r="5" spans="1:15" ht="18.75" customHeight="1" x14ac:dyDescent="0.25">
      <c r="A5" s="25" t="s">
        <v>1</v>
      </c>
      <c r="B5" s="13">
        <v>50041</v>
      </c>
      <c r="C5" s="13">
        <v>19107</v>
      </c>
      <c r="D5" s="13">
        <v>4895</v>
      </c>
      <c r="E5" s="13">
        <v>5030</v>
      </c>
      <c r="F5" s="13">
        <v>3702</v>
      </c>
      <c r="G5" s="13">
        <v>2954</v>
      </c>
      <c r="H5" s="13">
        <v>577</v>
      </c>
      <c r="I5" s="13">
        <v>2830</v>
      </c>
      <c r="J5" s="13">
        <v>103</v>
      </c>
      <c r="K5" s="13">
        <v>38</v>
      </c>
      <c r="L5" s="13">
        <f>SUM(I5:K5)</f>
        <v>2971</v>
      </c>
      <c r="M5" s="9">
        <f>SUM(B5:H5)+L5</f>
        <v>89277</v>
      </c>
      <c r="O5" s="12"/>
    </row>
    <row r="6" spans="1:15" ht="18" x14ac:dyDescent="0.25">
      <c r="A6" s="25" t="s">
        <v>2</v>
      </c>
      <c r="B6" s="13">
        <v>3426</v>
      </c>
      <c r="C6" s="13">
        <v>5921</v>
      </c>
      <c r="D6" s="13">
        <v>915</v>
      </c>
      <c r="E6" s="13">
        <v>348</v>
      </c>
      <c r="F6" s="13">
        <v>311</v>
      </c>
      <c r="G6" s="13">
        <v>291</v>
      </c>
      <c r="H6" s="13">
        <v>126</v>
      </c>
      <c r="I6" s="13">
        <v>953</v>
      </c>
      <c r="J6" s="13">
        <v>2</v>
      </c>
      <c r="K6" s="13">
        <v>1</v>
      </c>
      <c r="L6" s="13">
        <f>SUM(I6:K6)</f>
        <v>956</v>
      </c>
      <c r="M6" s="9">
        <f>SUM(B6:H6)+L6</f>
        <v>12294</v>
      </c>
      <c r="O6" s="12"/>
    </row>
    <row r="7" spans="1:15" ht="18" x14ac:dyDescent="0.25">
      <c r="A7" s="25" t="s">
        <v>4</v>
      </c>
      <c r="B7" s="13">
        <v>23900</v>
      </c>
      <c r="C7" s="13">
        <v>16860</v>
      </c>
      <c r="D7" s="13">
        <v>2755</v>
      </c>
      <c r="E7" s="13">
        <v>2048</v>
      </c>
      <c r="F7" s="13">
        <v>1597</v>
      </c>
      <c r="G7" s="13">
        <v>1605</v>
      </c>
      <c r="H7" s="13">
        <v>496</v>
      </c>
      <c r="I7" s="13">
        <v>4062</v>
      </c>
      <c r="J7" s="13">
        <v>21</v>
      </c>
      <c r="K7" s="13">
        <v>6</v>
      </c>
      <c r="L7" s="13">
        <f>SUM(I7:K7)</f>
        <v>4089</v>
      </c>
      <c r="M7" s="9">
        <f>SUM(B7:H7)+L7</f>
        <v>53350</v>
      </c>
      <c r="O7" s="12"/>
    </row>
    <row r="8" spans="1:15" ht="18" x14ac:dyDescent="0.25">
      <c r="A8" s="25" t="s">
        <v>5</v>
      </c>
      <c r="B8" s="2">
        <v>7020</v>
      </c>
      <c r="C8" s="2">
        <v>7617</v>
      </c>
      <c r="D8" s="2">
        <v>1698</v>
      </c>
      <c r="E8" s="2">
        <v>664</v>
      </c>
      <c r="F8" s="2">
        <v>815</v>
      </c>
      <c r="G8" s="2">
        <v>493</v>
      </c>
      <c r="H8" s="2">
        <v>153</v>
      </c>
      <c r="I8" s="2">
        <v>1660</v>
      </c>
      <c r="J8" s="2">
        <v>14</v>
      </c>
      <c r="K8" s="2">
        <v>2</v>
      </c>
      <c r="L8" s="2">
        <f>SUM(I8:K8)</f>
        <v>1676</v>
      </c>
      <c r="M8" s="9">
        <f>SUM(B8:H8)+L8</f>
        <v>20136</v>
      </c>
      <c r="O8" s="12"/>
    </row>
    <row r="9" spans="1:15" customFormat="1" ht="18" x14ac:dyDescent="0.25">
      <c r="A9" s="1" t="s">
        <v>6</v>
      </c>
      <c r="B9" s="13">
        <v>9553</v>
      </c>
      <c r="C9" s="13">
        <v>7269</v>
      </c>
      <c r="D9" s="13">
        <v>1662</v>
      </c>
      <c r="E9" s="13">
        <v>713</v>
      </c>
      <c r="F9" s="13">
        <v>613</v>
      </c>
      <c r="G9" s="13">
        <v>605</v>
      </c>
      <c r="H9" s="13">
        <v>138</v>
      </c>
      <c r="I9" s="13">
        <v>1242</v>
      </c>
      <c r="J9" s="13">
        <v>13</v>
      </c>
      <c r="K9" s="13">
        <v>10</v>
      </c>
      <c r="L9" s="13">
        <f t="shared" ref="L9" si="0">SUM(I9:K9)</f>
        <v>1265</v>
      </c>
      <c r="M9" s="9">
        <f t="shared" ref="M9" si="1">SUM(B9:H9)+L9</f>
        <v>21818</v>
      </c>
      <c r="O9" s="34"/>
    </row>
    <row r="10" spans="1:15" ht="18" x14ac:dyDescent="0.25">
      <c r="A10" s="25" t="s">
        <v>7</v>
      </c>
      <c r="B10" s="13">
        <v>13584</v>
      </c>
      <c r="C10" s="13">
        <v>13126</v>
      </c>
      <c r="D10" s="27">
        <v>2768</v>
      </c>
      <c r="E10" s="14">
        <v>1234</v>
      </c>
      <c r="F10" s="14">
        <v>1677</v>
      </c>
      <c r="G10" s="27">
        <v>771</v>
      </c>
      <c r="H10" s="13">
        <v>297</v>
      </c>
      <c r="I10" s="13">
        <v>1682</v>
      </c>
      <c r="J10" s="13">
        <v>25</v>
      </c>
      <c r="K10" s="13">
        <v>5</v>
      </c>
      <c r="L10" s="13">
        <f t="shared" ref="L10:L64" si="2">SUM(I10:K10)</f>
        <v>1712</v>
      </c>
      <c r="M10" s="9">
        <f t="shared" ref="M10:M34" si="3">SUM(B10:H10)+L10</f>
        <v>35169</v>
      </c>
      <c r="O10" s="12"/>
    </row>
    <row r="11" spans="1:15" ht="18" x14ac:dyDescent="0.25">
      <c r="A11" s="25" t="s">
        <v>8</v>
      </c>
      <c r="B11" s="13">
        <v>8368</v>
      </c>
      <c r="C11" s="13">
        <v>9588</v>
      </c>
      <c r="D11" s="13">
        <v>1408</v>
      </c>
      <c r="E11" s="13">
        <v>573</v>
      </c>
      <c r="F11" s="13">
        <v>518</v>
      </c>
      <c r="G11" s="13">
        <v>471</v>
      </c>
      <c r="H11" s="13">
        <v>272</v>
      </c>
      <c r="I11" s="13">
        <v>2137</v>
      </c>
      <c r="J11" s="13">
        <v>0</v>
      </c>
      <c r="K11" s="13">
        <v>0</v>
      </c>
      <c r="L11" s="13">
        <f t="shared" si="2"/>
        <v>2137</v>
      </c>
      <c r="M11" s="9">
        <f t="shared" si="3"/>
        <v>23335</v>
      </c>
      <c r="O11" s="12"/>
    </row>
    <row r="12" spans="1:15" ht="18" x14ac:dyDescent="0.25">
      <c r="A12" s="25" t="s">
        <v>9</v>
      </c>
      <c r="B12" s="2">
        <v>4082</v>
      </c>
      <c r="C12" s="2">
        <v>5337</v>
      </c>
      <c r="D12" s="2">
        <v>682</v>
      </c>
      <c r="E12" s="2">
        <v>341</v>
      </c>
      <c r="F12" s="2">
        <v>332</v>
      </c>
      <c r="G12" s="2">
        <v>519</v>
      </c>
      <c r="H12" s="2">
        <v>196</v>
      </c>
      <c r="I12" s="2">
        <v>770</v>
      </c>
      <c r="J12" s="2">
        <v>7</v>
      </c>
      <c r="K12" s="2">
        <v>2</v>
      </c>
      <c r="L12" s="2">
        <f>SUM(I12:K12)</f>
        <v>779</v>
      </c>
      <c r="M12" s="9">
        <f t="shared" si="3"/>
        <v>12268</v>
      </c>
      <c r="O12" s="12"/>
    </row>
    <row r="13" spans="1:15" ht="18" x14ac:dyDescent="0.25">
      <c r="A13" s="25" t="s">
        <v>10</v>
      </c>
      <c r="B13" s="2">
        <v>9784</v>
      </c>
      <c r="C13" s="2">
        <v>5243</v>
      </c>
      <c r="D13" s="2">
        <v>1046</v>
      </c>
      <c r="E13" s="2">
        <v>871</v>
      </c>
      <c r="F13" s="2">
        <v>942</v>
      </c>
      <c r="G13" s="2">
        <v>583</v>
      </c>
      <c r="H13" s="2">
        <v>209</v>
      </c>
      <c r="I13" s="2">
        <v>1628</v>
      </c>
      <c r="J13" s="2">
        <v>3</v>
      </c>
      <c r="K13" s="2">
        <v>2</v>
      </c>
      <c r="L13" s="2">
        <f>SUM(I13:K13)</f>
        <v>1633</v>
      </c>
      <c r="M13" s="9">
        <f t="shared" si="3"/>
        <v>20311</v>
      </c>
      <c r="O13" s="12"/>
    </row>
    <row r="14" spans="1:15" ht="18" x14ac:dyDescent="0.25">
      <c r="A14" s="25" t="s">
        <v>11</v>
      </c>
      <c r="B14" s="13">
        <v>9347</v>
      </c>
      <c r="C14" s="13">
        <v>6289</v>
      </c>
      <c r="D14" s="13">
        <v>1599</v>
      </c>
      <c r="E14" s="13">
        <v>1163</v>
      </c>
      <c r="F14" s="13">
        <v>1069</v>
      </c>
      <c r="G14" s="13">
        <v>735</v>
      </c>
      <c r="H14" s="13">
        <v>128</v>
      </c>
      <c r="I14" s="13">
        <v>933</v>
      </c>
      <c r="J14" s="13">
        <v>12</v>
      </c>
      <c r="K14" s="13">
        <v>4</v>
      </c>
      <c r="L14" s="13">
        <f>SUM(I14:K14)</f>
        <v>949</v>
      </c>
      <c r="M14" s="9">
        <f t="shared" si="3"/>
        <v>21279</v>
      </c>
    </row>
    <row r="15" spans="1:15" ht="18" x14ac:dyDescent="0.25">
      <c r="A15" s="25" t="s">
        <v>12</v>
      </c>
      <c r="B15" s="2">
        <v>4666</v>
      </c>
      <c r="C15" s="2">
        <v>4599</v>
      </c>
      <c r="D15" s="2">
        <v>811</v>
      </c>
      <c r="E15" s="2">
        <v>421</v>
      </c>
      <c r="F15" s="2">
        <v>351</v>
      </c>
      <c r="G15" s="2">
        <v>427</v>
      </c>
      <c r="H15" s="2">
        <v>131</v>
      </c>
      <c r="I15" s="2">
        <v>572</v>
      </c>
      <c r="J15" s="2">
        <v>4</v>
      </c>
      <c r="K15" s="2">
        <v>1</v>
      </c>
      <c r="L15" s="2">
        <f t="shared" si="2"/>
        <v>577</v>
      </c>
      <c r="M15" s="9">
        <f t="shared" si="3"/>
        <v>11983</v>
      </c>
    </row>
    <row r="16" spans="1:15" ht="18" x14ac:dyDescent="0.25">
      <c r="A16" s="25" t="s">
        <v>13</v>
      </c>
      <c r="B16" s="13">
        <v>4456</v>
      </c>
      <c r="C16" s="13">
        <v>5507</v>
      </c>
      <c r="D16" s="13">
        <v>881</v>
      </c>
      <c r="E16" s="13">
        <v>510</v>
      </c>
      <c r="F16" s="13">
        <v>350</v>
      </c>
      <c r="G16" s="13">
        <v>511</v>
      </c>
      <c r="H16" s="13">
        <v>121</v>
      </c>
      <c r="I16" s="13">
        <v>711</v>
      </c>
      <c r="J16" s="13">
        <v>4</v>
      </c>
      <c r="K16" s="13">
        <v>1</v>
      </c>
      <c r="L16" s="13">
        <f>SUM(I16:K16)</f>
        <v>716</v>
      </c>
      <c r="M16" s="9">
        <f t="shared" si="3"/>
        <v>13052</v>
      </c>
    </row>
    <row r="17" spans="1:13" customFormat="1" ht="18" x14ac:dyDescent="0.25">
      <c r="A17" s="1" t="s">
        <v>14</v>
      </c>
      <c r="B17" s="13">
        <v>32697</v>
      </c>
      <c r="C17" s="13">
        <v>26092</v>
      </c>
      <c r="D17" s="13">
        <v>6935</v>
      </c>
      <c r="E17" s="13">
        <v>3306</v>
      </c>
      <c r="F17" s="13">
        <v>2505</v>
      </c>
      <c r="G17" s="13">
        <v>1799</v>
      </c>
      <c r="H17" s="13">
        <v>740</v>
      </c>
      <c r="I17" s="13">
        <v>3639</v>
      </c>
      <c r="J17" s="13">
        <v>5</v>
      </c>
      <c r="K17" s="13">
        <v>20</v>
      </c>
      <c r="L17" s="13">
        <f t="shared" ref="L17" si="4">SUM(I17:K17)</f>
        <v>3664</v>
      </c>
      <c r="M17" s="9">
        <f t="shared" ref="M17" si="5">SUM(B17:H17)+L17</f>
        <v>77738</v>
      </c>
    </row>
    <row r="18" spans="1:13" customFormat="1" ht="18" x14ac:dyDescent="0.25">
      <c r="A18" s="1" t="s">
        <v>15</v>
      </c>
      <c r="B18" s="13">
        <v>114596</v>
      </c>
      <c r="C18" s="13">
        <v>61982</v>
      </c>
      <c r="D18" s="13">
        <v>22743</v>
      </c>
      <c r="E18" s="13">
        <v>10959</v>
      </c>
      <c r="F18" s="13">
        <v>12057</v>
      </c>
      <c r="G18" s="13">
        <v>6054</v>
      </c>
      <c r="H18" s="13">
        <v>1824</v>
      </c>
      <c r="I18" s="13">
        <v>15833</v>
      </c>
      <c r="J18" s="13">
        <v>0</v>
      </c>
      <c r="K18" s="13">
        <v>0</v>
      </c>
      <c r="L18" s="13">
        <f t="shared" si="2"/>
        <v>15833</v>
      </c>
      <c r="M18" s="9">
        <f>SUM(B18:H18)+I18</f>
        <v>246048</v>
      </c>
    </row>
    <row r="19" spans="1:13" ht="18" x14ac:dyDescent="0.25">
      <c r="A19" s="25" t="s">
        <v>16</v>
      </c>
      <c r="B19" s="13">
        <v>4670</v>
      </c>
      <c r="C19" s="13">
        <v>3541</v>
      </c>
      <c r="D19" s="13">
        <v>436</v>
      </c>
      <c r="E19" s="13">
        <v>393</v>
      </c>
      <c r="F19" s="13">
        <v>412</v>
      </c>
      <c r="G19" s="13">
        <v>428</v>
      </c>
      <c r="H19" s="13">
        <v>113</v>
      </c>
      <c r="I19" s="13">
        <v>1483</v>
      </c>
      <c r="J19" s="13">
        <v>0</v>
      </c>
      <c r="K19" s="13">
        <v>3</v>
      </c>
      <c r="L19" s="13">
        <f t="shared" si="2"/>
        <v>1486</v>
      </c>
      <c r="M19" s="9">
        <f t="shared" si="3"/>
        <v>11479</v>
      </c>
    </row>
    <row r="20" spans="1:13" ht="18" x14ac:dyDescent="0.25">
      <c r="A20" s="25" t="s">
        <v>17</v>
      </c>
      <c r="B20" s="2">
        <v>5319</v>
      </c>
      <c r="C20" s="2">
        <v>3101</v>
      </c>
      <c r="D20" s="2">
        <v>418</v>
      </c>
      <c r="E20" s="2">
        <v>378</v>
      </c>
      <c r="F20" s="2">
        <v>373</v>
      </c>
      <c r="G20" s="2">
        <v>346</v>
      </c>
      <c r="H20" s="2">
        <v>61</v>
      </c>
      <c r="I20" s="2">
        <v>774</v>
      </c>
      <c r="J20" s="2">
        <v>6</v>
      </c>
      <c r="K20" s="2">
        <v>3</v>
      </c>
      <c r="L20" s="2">
        <f t="shared" si="2"/>
        <v>783</v>
      </c>
      <c r="M20" s="9">
        <f t="shared" si="3"/>
        <v>10779</v>
      </c>
    </row>
    <row r="21" spans="1:13" ht="18" x14ac:dyDescent="0.25">
      <c r="A21" s="25" t="s">
        <v>18</v>
      </c>
      <c r="B21" s="2">
        <v>5334</v>
      </c>
      <c r="C21" s="2">
        <v>5573</v>
      </c>
      <c r="D21" s="2">
        <v>1023</v>
      </c>
      <c r="E21" s="2">
        <v>426</v>
      </c>
      <c r="F21" s="2">
        <v>339</v>
      </c>
      <c r="G21" s="2">
        <v>338</v>
      </c>
      <c r="H21" s="2">
        <v>118</v>
      </c>
      <c r="I21" s="2">
        <v>768</v>
      </c>
      <c r="J21" s="2">
        <v>21</v>
      </c>
      <c r="K21" s="2">
        <v>1</v>
      </c>
      <c r="L21" s="2">
        <f t="shared" si="2"/>
        <v>790</v>
      </c>
      <c r="M21" s="9">
        <f t="shared" si="3"/>
        <v>13941</v>
      </c>
    </row>
    <row r="22" spans="1:13" ht="18" x14ac:dyDescent="0.25">
      <c r="A22" s="25" t="s">
        <v>19</v>
      </c>
      <c r="B22" s="2">
        <v>4715</v>
      </c>
      <c r="C22" s="2">
        <v>7355</v>
      </c>
      <c r="D22" s="2">
        <v>1985</v>
      </c>
      <c r="E22" s="2">
        <v>454</v>
      </c>
      <c r="F22" s="2">
        <v>525</v>
      </c>
      <c r="G22" s="2">
        <v>291</v>
      </c>
      <c r="H22" s="2">
        <v>235</v>
      </c>
      <c r="I22" s="2">
        <v>959</v>
      </c>
      <c r="J22" s="2">
        <v>13</v>
      </c>
      <c r="K22" s="2">
        <v>1</v>
      </c>
      <c r="L22" s="2">
        <f t="shared" si="2"/>
        <v>973</v>
      </c>
      <c r="M22" s="9">
        <f t="shared" si="3"/>
        <v>16533</v>
      </c>
    </row>
    <row r="23" spans="1:13" ht="18" x14ac:dyDescent="0.25">
      <c r="A23" s="25" t="s">
        <v>20</v>
      </c>
      <c r="B23" s="2">
        <v>5627</v>
      </c>
      <c r="C23" s="2">
        <v>6058</v>
      </c>
      <c r="D23" s="2">
        <v>1440</v>
      </c>
      <c r="E23" s="2">
        <v>632</v>
      </c>
      <c r="F23" s="2">
        <v>627</v>
      </c>
      <c r="G23" s="2">
        <v>473</v>
      </c>
      <c r="H23" s="2">
        <v>169</v>
      </c>
      <c r="I23" s="2">
        <v>914</v>
      </c>
      <c r="J23" s="2">
        <v>4</v>
      </c>
      <c r="K23" s="2">
        <v>2</v>
      </c>
      <c r="L23" s="2">
        <f t="shared" si="2"/>
        <v>920</v>
      </c>
      <c r="M23" s="9">
        <f t="shared" si="3"/>
        <v>15946</v>
      </c>
    </row>
    <row r="24" spans="1:13" ht="18" x14ac:dyDescent="0.25">
      <c r="A24" s="25" t="s">
        <v>21</v>
      </c>
      <c r="B24" s="2">
        <v>805</v>
      </c>
      <c r="C24" s="2">
        <v>1122</v>
      </c>
      <c r="D24" s="2">
        <v>189</v>
      </c>
      <c r="E24" s="2">
        <v>68</v>
      </c>
      <c r="F24" s="2">
        <v>60</v>
      </c>
      <c r="G24" s="2">
        <v>73</v>
      </c>
      <c r="H24" s="2">
        <v>11</v>
      </c>
      <c r="I24" s="2">
        <v>118</v>
      </c>
      <c r="J24" s="2">
        <v>34</v>
      </c>
      <c r="K24" s="2">
        <v>0</v>
      </c>
      <c r="L24" s="2">
        <f>SUM(I24:K24)</f>
        <v>152</v>
      </c>
      <c r="M24" s="9">
        <f t="shared" si="3"/>
        <v>2480</v>
      </c>
    </row>
    <row r="25" spans="1:13" ht="18" x14ac:dyDescent="0.25">
      <c r="A25" s="25" t="s">
        <v>22</v>
      </c>
      <c r="B25" s="2">
        <v>5180</v>
      </c>
      <c r="C25" s="2">
        <v>6372</v>
      </c>
      <c r="D25" s="2">
        <v>1115</v>
      </c>
      <c r="E25" s="2">
        <v>429</v>
      </c>
      <c r="F25" s="2">
        <v>432</v>
      </c>
      <c r="G25" s="2">
        <v>618</v>
      </c>
      <c r="H25" s="2">
        <v>172</v>
      </c>
      <c r="I25" s="2">
        <v>1174</v>
      </c>
      <c r="J25" s="2">
        <v>73</v>
      </c>
      <c r="K25" s="2">
        <v>2</v>
      </c>
      <c r="L25" s="2">
        <f>SUM(I25:K25)</f>
        <v>1249</v>
      </c>
      <c r="M25" s="9">
        <f t="shared" si="3"/>
        <v>15567</v>
      </c>
    </row>
    <row r="26" spans="1:13" ht="18" x14ac:dyDescent="0.25">
      <c r="A26" s="25" t="s">
        <v>23</v>
      </c>
      <c r="B26" s="2">
        <v>9882</v>
      </c>
      <c r="C26" s="2">
        <v>9474</v>
      </c>
      <c r="D26" s="2">
        <v>1364</v>
      </c>
      <c r="E26" s="2">
        <v>702</v>
      </c>
      <c r="F26" s="2">
        <v>734</v>
      </c>
      <c r="G26" s="2">
        <v>694</v>
      </c>
      <c r="H26" s="2">
        <v>210</v>
      </c>
      <c r="I26" s="2">
        <v>1980</v>
      </c>
      <c r="J26" s="2">
        <v>0</v>
      </c>
      <c r="K26" s="2">
        <v>4</v>
      </c>
      <c r="L26" s="2">
        <f>SUM(I26:K26)</f>
        <v>1984</v>
      </c>
      <c r="M26" s="9">
        <f t="shared" si="3"/>
        <v>25044</v>
      </c>
    </row>
    <row r="27" spans="1:13" ht="18" x14ac:dyDescent="0.25">
      <c r="A27" s="25" t="s">
        <v>25</v>
      </c>
      <c r="B27" s="2">
        <v>2438</v>
      </c>
      <c r="C27" s="2">
        <v>2838</v>
      </c>
      <c r="D27" s="2">
        <v>538</v>
      </c>
      <c r="E27" s="2">
        <v>208</v>
      </c>
      <c r="F27" s="2">
        <v>175</v>
      </c>
      <c r="G27" s="2">
        <v>216</v>
      </c>
      <c r="H27" s="2">
        <v>51</v>
      </c>
      <c r="I27" s="2">
        <v>539</v>
      </c>
      <c r="J27" s="2">
        <v>2</v>
      </c>
      <c r="K27" s="2">
        <v>4</v>
      </c>
      <c r="L27" s="2">
        <f t="shared" si="2"/>
        <v>545</v>
      </c>
      <c r="M27" s="9">
        <f t="shared" si="3"/>
        <v>7009</v>
      </c>
    </row>
    <row r="28" spans="1:13" ht="18" x14ac:dyDescent="0.25">
      <c r="A28" s="25" t="s">
        <v>26</v>
      </c>
      <c r="B28" s="2">
        <v>5955</v>
      </c>
      <c r="C28" s="2">
        <v>8498</v>
      </c>
      <c r="D28" s="2">
        <v>1693</v>
      </c>
      <c r="E28" s="2">
        <v>536</v>
      </c>
      <c r="F28" s="2">
        <v>459</v>
      </c>
      <c r="G28" s="2">
        <v>500</v>
      </c>
      <c r="H28" s="2">
        <v>157</v>
      </c>
      <c r="I28" s="2">
        <v>983</v>
      </c>
      <c r="J28" s="2">
        <v>13</v>
      </c>
      <c r="K28" s="2">
        <v>3</v>
      </c>
      <c r="L28" s="2">
        <f t="shared" si="2"/>
        <v>999</v>
      </c>
      <c r="M28" s="9">
        <f t="shared" si="3"/>
        <v>18797</v>
      </c>
    </row>
    <row r="29" spans="1:13" ht="18" x14ac:dyDescent="0.25">
      <c r="A29" s="25" t="s">
        <v>27</v>
      </c>
      <c r="B29" s="2">
        <v>6952</v>
      </c>
      <c r="C29" s="2">
        <v>6992</v>
      </c>
      <c r="D29" s="2">
        <v>1714</v>
      </c>
      <c r="E29" s="2">
        <v>624</v>
      </c>
      <c r="F29" s="2">
        <v>641</v>
      </c>
      <c r="G29" s="2">
        <v>687</v>
      </c>
      <c r="H29" s="2">
        <v>178</v>
      </c>
      <c r="I29" s="2">
        <v>978</v>
      </c>
      <c r="J29" s="2">
        <v>1</v>
      </c>
      <c r="K29" s="2">
        <v>4</v>
      </c>
      <c r="L29" s="2">
        <f t="shared" si="2"/>
        <v>983</v>
      </c>
      <c r="M29" s="9">
        <f t="shared" si="3"/>
        <v>18771</v>
      </c>
    </row>
    <row r="30" spans="1:13" ht="18" x14ac:dyDescent="0.25">
      <c r="A30" s="25" t="s">
        <v>28</v>
      </c>
      <c r="B30" s="13">
        <v>92003</v>
      </c>
      <c r="C30" s="13">
        <v>66392</v>
      </c>
      <c r="D30" s="13">
        <v>18602</v>
      </c>
      <c r="E30" s="13">
        <v>7028</v>
      </c>
      <c r="F30" s="13">
        <v>6577</v>
      </c>
      <c r="G30" s="13">
        <v>4923</v>
      </c>
      <c r="H30" s="13">
        <v>1807</v>
      </c>
      <c r="I30" s="13">
        <v>8031</v>
      </c>
      <c r="J30" s="13">
        <v>352</v>
      </c>
      <c r="K30" s="13">
        <v>50</v>
      </c>
      <c r="L30" s="13">
        <f t="shared" si="2"/>
        <v>8433</v>
      </c>
      <c r="M30" s="9">
        <f t="shared" si="3"/>
        <v>205765</v>
      </c>
    </row>
    <row r="31" spans="1:13" ht="18" x14ac:dyDescent="0.25">
      <c r="A31" s="25" t="s">
        <v>29</v>
      </c>
      <c r="B31" s="2">
        <v>5699</v>
      </c>
      <c r="C31" s="2">
        <v>4134</v>
      </c>
      <c r="D31" s="2">
        <v>1157</v>
      </c>
      <c r="E31" s="2">
        <v>442</v>
      </c>
      <c r="F31" s="2">
        <v>505</v>
      </c>
      <c r="G31" s="2">
        <v>356</v>
      </c>
      <c r="H31" s="2">
        <v>107</v>
      </c>
      <c r="I31" s="2">
        <v>895</v>
      </c>
      <c r="J31" s="2">
        <v>10</v>
      </c>
      <c r="K31" s="2">
        <v>7</v>
      </c>
      <c r="L31" s="2">
        <f t="shared" si="2"/>
        <v>912</v>
      </c>
      <c r="M31" s="9">
        <f t="shared" si="3"/>
        <v>13312</v>
      </c>
    </row>
    <row r="32" spans="1:13" customFormat="1" ht="18" x14ac:dyDescent="0.25">
      <c r="A32" s="1" t="s">
        <v>30</v>
      </c>
      <c r="B32" s="2">
        <v>157760</v>
      </c>
      <c r="C32" s="2">
        <v>117457</v>
      </c>
      <c r="D32" s="2">
        <f>19404</f>
        <v>19404</v>
      </c>
      <c r="E32" s="2">
        <v>9277</v>
      </c>
      <c r="F32" s="2">
        <v>7097</v>
      </c>
      <c r="G32" s="2">
        <v>3950</v>
      </c>
      <c r="H32" s="2">
        <v>1391</v>
      </c>
      <c r="I32" s="2">
        <v>9406</v>
      </c>
      <c r="J32" s="2">
        <v>407</v>
      </c>
      <c r="K32" s="2">
        <v>61</v>
      </c>
      <c r="L32" s="2">
        <f t="shared" ref="L32" si="6">SUM(I32:K32)</f>
        <v>9874</v>
      </c>
      <c r="M32" s="9">
        <f t="shared" ref="M32" si="7">SUM(B32:H32)+L32</f>
        <v>326210</v>
      </c>
    </row>
    <row r="33" spans="1:15" ht="18" x14ac:dyDescent="0.25">
      <c r="A33" s="25" t="s">
        <v>32</v>
      </c>
      <c r="B33" s="2">
        <v>21828</v>
      </c>
      <c r="C33" s="2">
        <v>17598</v>
      </c>
      <c r="D33" s="2">
        <v>5667</v>
      </c>
      <c r="E33" s="2">
        <v>1849</v>
      </c>
      <c r="F33" s="2">
        <v>2310</v>
      </c>
      <c r="G33" s="2">
        <v>1157</v>
      </c>
      <c r="H33" s="2">
        <v>450</v>
      </c>
      <c r="I33" s="2">
        <v>4247</v>
      </c>
      <c r="J33" s="2">
        <v>23</v>
      </c>
      <c r="K33" s="2">
        <v>11</v>
      </c>
      <c r="L33" s="2">
        <f t="shared" si="2"/>
        <v>4281</v>
      </c>
      <c r="M33" s="9">
        <f t="shared" si="3"/>
        <v>55140</v>
      </c>
    </row>
    <row r="34" spans="1:15" ht="18" x14ac:dyDescent="0.25">
      <c r="A34" s="25" t="s">
        <v>33</v>
      </c>
      <c r="B34" s="13">
        <v>20790</v>
      </c>
      <c r="C34" s="13">
        <v>18634</v>
      </c>
      <c r="D34" s="13">
        <v>3911</v>
      </c>
      <c r="E34" s="13">
        <v>1628</v>
      </c>
      <c r="F34" s="13">
        <v>1896</v>
      </c>
      <c r="G34" s="13">
        <v>1651</v>
      </c>
      <c r="H34" s="13">
        <v>471</v>
      </c>
      <c r="I34" s="13">
        <v>3249</v>
      </c>
      <c r="J34" s="13">
        <v>32</v>
      </c>
      <c r="K34" s="13">
        <v>9</v>
      </c>
      <c r="L34" s="13">
        <f t="shared" si="2"/>
        <v>3290</v>
      </c>
      <c r="M34" s="9">
        <f t="shared" si="3"/>
        <v>52271</v>
      </c>
    </row>
    <row r="35" spans="1:15" customFormat="1" ht="18" x14ac:dyDescent="0.25">
      <c r="A35" s="1" t="s">
        <v>34</v>
      </c>
      <c r="B35" s="2">
        <v>61113</v>
      </c>
      <c r="C35" s="2">
        <v>47112</v>
      </c>
      <c r="D35" s="2">
        <v>10936</v>
      </c>
      <c r="E35" s="2">
        <v>4223</v>
      </c>
      <c r="F35" s="2">
        <v>4421</v>
      </c>
      <c r="G35" s="2">
        <v>3995</v>
      </c>
      <c r="H35" s="2">
        <v>881</v>
      </c>
      <c r="I35" s="2">
        <v>4574</v>
      </c>
      <c r="J35" s="2">
        <v>0</v>
      </c>
      <c r="K35" s="2">
        <v>43</v>
      </c>
      <c r="L35" s="2">
        <f t="shared" ref="L35" si="8">SUM(I35:K35)</f>
        <v>4617</v>
      </c>
      <c r="M35" s="9">
        <f t="shared" ref="M35" si="9">SUM(B35:H35)+L35</f>
        <v>137298</v>
      </c>
    </row>
    <row r="36" spans="1:15" customFormat="1" ht="18" x14ac:dyDescent="0.25">
      <c r="A36" s="1" t="s">
        <v>35</v>
      </c>
      <c r="B36" s="13">
        <v>12136</v>
      </c>
      <c r="C36" s="13">
        <v>13149</v>
      </c>
      <c r="D36" s="13">
        <v>2974</v>
      </c>
      <c r="E36" s="13">
        <v>1011</v>
      </c>
      <c r="F36" s="13">
        <v>1083</v>
      </c>
      <c r="G36" s="13">
        <v>885</v>
      </c>
      <c r="H36" s="13">
        <v>380</v>
      </c>
      <c r="I36" s="13">
        <v>1031</v>
      </c>
      <c r="J36" s="13">
        <v>103</v>
      </c>
      <c r="K36" s="13">
        <v>92</v>
      </c>
      <c r="L36" s="13">
        <v>1226</v>
      </c>
      <c r="M36" s="9">
        <f>SUM(B36:H36,L36)</f>
        <v>32844</v>
      </c>
    </row>
    <row r="37" spans="1:15" customFormat="1" ht="18" x14ac:dyDescent="0.25">
      <c r="A37" s="1" t="s">
        <v>36</v>
      </c>
      <c r="B37" s="2">
        <v>33493</v>
      </c>
      <c r="C37" s="2">
        <v>29787</v>
      </c>
      <c r="D37" s="2">
        <v>7436</v>
      </c>
      <c r="E37" s="2">
        <v>2943</v>
      </c>
      <c r="F37" s="2">
        <v>6513</v>
      </c>
      <c r="G37" s="2">
        <v>1843</v>
      </c>
      <c r="H37" s="2">
        <v>981</v>
      </c>
      <c r="I37" s="2">
        <v>8131</v>
      </c>
      <c r="J37" s="2">
        <v>0</v>
      </c>
      <c r="K37" s="2">
        <v>20</v>
      </c>
      <c r="L37" s="2">
        <f t="shared" ref="L37" si="10">SUM(I37:K37)</f>
        <v>8151</v>
      </c>
      <c r="M37" s="9">
        <f t="shared" ref="M37" si="11">SUM(B37:H37)+L37</f>
        <v>91147</v>
      </c>
    </row>
    <row r="38" spans="1:15" ht="8.25" customHeight="1" x14ac:dyDescent="0.25">
      <c r="A38" s="28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5" s="20" customFormat="1" ht="60" customHeight="1" x14ac:dyDescent="0.2">
      <c r="A39" s="17" t="s">
        <v>0</v>
      </c>
      <c r="B39" s="18" t="s">
        <v>77</v>
      </c>
      <c r="C39" s="18" t="s">
        <v>80</v>
      </c>
      <c r="D39" s="18" t="s">
        <v>80</v>
      </c>
      <c r="E39" s="18" t="s">
        <v>77</v>
      </c>
      <c r="F39" s="18" t="s">
        <v>77</v>
      </c>
      <c r="G39" s="18" t="s">
        <v>83</v>
      </c>
      <c r="H39" s="18" t="s">
        <v>78</v>
      </c>
      <c r="I39" s="19" t="s">
        <v>68</v>
      </c>
      <c r="J39" s="19" t="s">
        <v>69</v>
      </c>
      <c r="K39" s="19" t="s">
        <v>70</v>
      </c>
      <c r="L39" s="19" t="s">
        <v>71</v>
      </c>
      <c r="M39" s="19" t="s">
        <v>62</v>
      </c>
      <c r="N39" s="12"/>
      <c r="O39" s="12"/>
    </row>
    <row r="40" spans="1:15" s="24" customFormat="1" ht="16.5" customHeight="1" x14ac:dyDescent="0.25">
      <c r="A40" s="21"/>
      <c r="B40" s="22" t="s">
        <v>75</v>
      </c>
      <c r="C40" s="22" t="s">
        <v>72</v>
      </c>
      <c r="D40" s="22" t="s">
        <v>81</v>
      </c>
      <c r="E40" s="22" t="s">
        <v>73</v>
      </c>
      <c r="F40" s="22" t="s">
        <v>82</v>
      </c>
      <c r="G40" s="22" t="s">
        <v>76</v>
      </c>
      <c r="H40" s="22" t="s">
        <v>74</v>
      </c>
      <c r="I40" s="23"/>
      <c r="J40" s="23"/>
      <c r="K40" s="23"/>
      <c r="L40" s="23"/>
      <c r="M40" s="23"/>
    </row>
    <row r="41" spans="1:15" ht="18" x14ac:dyDescent="0.25">
      <c r="A41" s="25" t="s">
        <v>37</v>
      </c>
      <c r="B41" s="2">
        <v>2573</v>
      </c>
      <c r="C41" s="2">
        <v>4578</v>
      </c>
      <c r="D41" s="2">
        <v>1098</v>
      </c>
      <c r="E41" s="2">
        <v>257</v>
      </c>
      <c r="F41" s="2">
        <v>248</v>
      </c>
      <c r="G41" s="2">
        <v>193</v>
      </c>
      <c r="H41" s="2">
        <v>127</v>
      </c>
      <c r="I41" s="2">
        <v>653</v>
      </c>
      <c r="J41" s="2">
        <v>12</v>
      </c>
      <c r="K41" s="2">
        <v>3</v>
      </c>
      <c r="L41" s="2">
        <f>SUM(I41:K41)</f>
        <v>668</v>
      </c>
      <c r="M41" s="9">
        <f>SUM(B41:H41)+L41</f>
        <v>9742</v>
      </c>
    </row>
    <row r="42" spans="1:15" ht="18" x14ac:dyDescent="0.25">
      <c r="A42" s="25" t="s">
        <v>38</v>
      </c>
      <c r="B42" s="13">
        <v>10756</v>
      </c>
      <c r="C42" s="13">
        <v>11571</v>
      </c>
      <c r="D42" s="13">
        <v>2508</v>
      </c>
      <c r="E42" s="13">
        <v>954</v>
      </c>
      <c r="F42" s="13">
        <v>935</v>
      </c>
      <c r="G42" s="13">
        <v>1021</v>
      </c>
      <c r="H42" s="13">
        <v>283</v>
      </c>
      <c r="I42" s="13">
        <v>1509</v>
      </c>
      <c r="J42" s="13">
        <v>23</v>
      </c>
      <c r="K42" s="13">
        <v>5</v>
      </c>
      <c r="L42" s="13">
        <v>1618</v>
      </c>
      <c r="M42" s="9">
        <f>SUM(B42:H42)+L42</f>
        <v>29646</v>
      </c>
    </row>
    <row r="43" spans="1:15" ht="18" x14ac:dyDescent="0.25">
      <c r="A43" s="25" t="s">
        <v>39</v>
      </c>
      <c r="B43" s="2">
        <v>6315</v>
      </c>
      <c r="C43" s="2">
        <v>5781</v>
      </c>
      <c r="D43" s="2">
        <v>1088</v>
      </c>
      <c r="E43" s="2">
        <v>729</v>
      </c>
      <c r="F43" s="2">
        <v>564</v>
      </c>
      <c r="G43" s="2">
        <v>747</v>
      </c>
      <c r="H43" s="2">
        <v>142</v>
      </c>
      <c r="I43" s="2">
        <v>1092</v>
      </c>
      <c r="J43" s="2">
        <v>1</v>
      </c>
      <c r="K43" s="2">
        <v>3</v>
      </c>
      <c r="L43" s="2">
        <f t="shared" si="2"/>
        <v>1096</v>
      </c>
      <c r="M43" s="9">
        <f t="shared" ref="M43:M72" si="12">SUM(B43:H43)+L43</f>
        <v>16462</v>
      </c>
    </row>
    <row r="44" spans="1:15" ht="18" x14ac:dyDescent="0.25">
      <c r="A44" s="25" t="s">
        <v>40</v>
      </c>
      <c r="B44" s="2">
        <v>10238</v>
      </c>
      <c r="C44" s="2">
        <v>10594</v>
      </c>
      <c r="D44" s="2">
        <v>2813</v>
      </c>
      <c r="E44" s="2">
        <v>1112</v>
      </c>
      <c r="F44" s="2">
        <v>978</v>
      </c>
      <c r="G44" s="2">
        <v>510</v>
      </c>
      <c r="H44" s="2">
        <v>205</v>
      </c>
      <c r="I44" s="2">
        <v>1587</v>
      </c>
      <c r="J44" s="2">
        <v>0</v>
      </c>
      <c r="K44" s="2">
        <v>5</v>
      </c>
      <c r="L44" s="2">
        <f t="shared" si="2"/>
        <v>1592</v>
      </c>
      <c r="M44" s="9">
        <f t="shared" si="12"/>
        <v>28042</v>
      </c>
    </row>
    <row r="45" spans="1:15" ht="18" x14ac:dyDescent="0.25">
      <c r="A45" s="25" t="s">
        <v>42</v>
      </c>
      <c r="B45" s="13">
        <v>21731</v>
      </c>
      <c r="C45" s="13">
        <v>13213</v>
      </c>
      <c r="D45" s="13">
        <v>4103</v>
      </c>
      <c r="E45" s="13">
        <v>2487</v>
      </c>
      <c r="F45" s="13">
        <v>2481</v>
      </c>
      <c r="G45" s="13">
        <v>1562</v>
      </c>
      <c r="H45" s="13">
        <v>278</v>
      </c>
      <c r="I45" s="13">
        <v>1947</v>
      </c>
      <c r="J45" s="13">
        <v>0</v>
      </c>
      <c r="K45" s="13">
        <v>0</v>
      </c>
      <c r="L45" s="13">
        <f t="shared" si="2"/>
        <v>1947</v>
      </c>
      <c r="M45" s="9">
        <f t="shared" si="12"/>
        <v>47802</v>
      </c>
    </row>
    <row r="46" spans="1:15" customFormat="1" ht="18" x14ac:dyDescent="0.25">
      <c r="A46" s="1" t="s">
        <v>44</v>
      </c>
      <c r="B46" s="2">
        <v>37656</v>
      </c>
      <c r="C46" s="2">
        <v>22768</v>
      </c>
      <c r="D46" s="2">
        <v>4949</v>
      </c>
      <c r="E46" s="2">
        <v>2704</v>
      </c>
      <c r="F46" s="2">
        <v>1960</v>
      </c>
      <c r="G46" s="2">
        <v>1053</v>
      </c>
      <c r="H46" s="2">
        <v>336</v>
      </c>
      <c r="I46" s="2">
        <v>4416</v>
      </c>
      <c r="J46" s="2">
        <v>43</v>
      </c>
      <c r="K46" s="2">
        <v>32</v>
      </c>
      <c r="L46" s="2">
        <f t="shared" ref="L46" si="13">SUM(I46:K46)</f>
        <v>4491</v>
      </c>
      <c r="M46" s="9">
        <f t="shared" ref="M46" si="14">SUM(B46:H46)+L46</f>
        <v>75917</v>
      </c>
    </row>
    <row r="47" spans="1:15" ht="18" x14ac:dyDescent="0.25">
      <c r="A47" s="25" t="s">
        <v>45</v>
      </c>
      <c r="B47" s="2">
        <v>29368</v>
      </c>
      <c r="C47" s="2">
        <v>23768</v>
      </c>
      <c r="D47" s="2">
        <v>5928</v>
      </c>
      <c r="E47" s="2">
        <v>2644</v>
      </c>
      <c r="F47" s="2">
        <v>2749</v>
      </c>
      <c r="G47" s="2">
        <v>1967</v>
      </c>
      <c r="H47" s="2">
        <v>561</v>
      </c>
      <c r="I47" s="2">
        <v>2785</v>
      </c>
      <c r="J47" s="2">
        <v>14</v>
      </c>
      <c r="K47" s="2">
        <v>22</v>
      </c>
      <c r="L47" s="2">
        <f t="shared" si="2"/>
        <v>2821</v>
      </c>
      <c r="M47" s="9">
        <f t="shared" si="12"/>
        <v>69806</v>
      </c>
    </row>
    <row r="48" spans="1:15" ht="18" x14ac:dyDescent="0.25">
      <c r="A48" s="25" t="s">
        <v>46</v>
      </c>
      <c r="B48" s="13">
        <v>21135</v>
      </c>
      <c r="C48" s="13">
        <v>12129</v>
      </c>
      <c r="D48" s="13">
        <v>3817</v>
      </c>
      <c r="E48" s="13">
        <v>1977</v>
      </c>
      <c r="F48" s="13">
        <v>2162</v>
      </c>
      <c r="G48" s="13">
        <v>1388</v>
      </c>
      <c r="H48" s="13">
        <v>319</v>
      </c>
      <c r="I48" s="13">
        <v>2257</v>
      </c>
      <c r="J48" s="13">
        <v>39</v>
      </c>
      <c r="K48" s="13">
        <v>13</v>
      </c>
      <c r="L48" s="13">
        <f>SUM(I48:K48)</f>
        <v>2309</v>
      </c>
      <c r="M48" s="9">
        <f t="shared" si="12"/>
        <v>45236</v>
      </c>
    </row>
    <row r="49" spans="1:13" ht="18" x14ac:dyDescent="0.25">
      <c r="A49" s="25" t="s">
        <v>47</v>
      </c>
      <c r="B49" s="2">
        <v>3773</v>
      </c>
      <c r="C49" s="2">
        <v>3528</v>
      </c>
      <c r="D49" s="2">
        <v>1083</v>
      </c>
      <c r="E49" s="2">
        <v>414</v>
      </c>
      <c r="F49" s="2">
        <v>464</v>
      </c>
      <c r="G49" s="2">
        <v>331</v>
      </c>
      <c r="H49" s="2">
        <v>97</v>
      </c>
      <c r="I49" s="2">
        <v>344</v>
      </c>
      <c r="J49" s="2">
        <v>7</v>
      </c>
      <c r="K49" s="2">
        <v>2</v>
      </c>
      <c r="L49" s="2">
        <f t="shared" si="2"/>
        <v>353</v>
      </c>
      <c r="M49" s="9">
        <f t="shared" si="12"/>
        <v>10043</v>
      </c>
    </row>
    <row r="50" spans="1:13" s="35" customFormat="1" ht="18" x14ac:dyDescent="0.25">
      <c r="A50" s="36" t="s">
        <v>48</v>
      </c>
      <c r="B50" s="14">
        <v>1976</v>
      </c>
      <c r="C50" s="14">
        <v>2469</v>
      </c>
      <c r="D50" s="14">
        <v>530</v>
      </c>
      <c r="E50" s="14">
        <v>248</v>
      </c>
      <c r="F50" s="14">
        <v>152</v>
      </c>
      <c r="G50" s="14">
        <v>235</v>
      </c>
      <c r="H50" s="14">
        <v>63</v>
      </c>
      <c r="I50" s="14">
        <v>422</v>
      </c>
      <c r="J50" s="14">
        <v>0</v>
      </c>
      <c r="K50" s="14">
        <v>0</v>
      </c>
      <c r="L50" s="14">
        <v>422</v>
      </c>
      <c r="M50" s="15">
        <v>6095</v>
      </c>
    </row>
    <row r="51" spans="1:13" ht="18" x14ac:dyDescent="0.25">
      <c r="A51" s="25" t="s">
        <v>49</v>
      </c>
      <c r="B51" s="13">
        <v>3804</v>
      </c>
      <c r="C51" s="13">
        <v>3478</v>
      </c>
      <c r="D51" s="13">
        <v>593</v>
      </c>
      <c r="E51" s="13">
        <v>324</v>
      </c>
      <c r="F51" s="13">
        <v>282</v>
      </c>
      <c r="G51" s="13">
        <v>328</v>
      </c>
      <c r="H51" s="13">
        <v>94</v>
      </c>
      <c r="I51" s="13">
        <v>415</v>
      </c>
      <c r="J51" s="13">
        <v>10</v>
      </c>
      <c r="K51" s="13">
        <v>3</v>
      </c>
      <c r="L51" s="13">
        <f t="shared" si="2"/>
        <v>428</v>
      </c>
      <c r="M51" s="9">
        <f t="shared" si="12"/>
        <v>9331</v>
      </c>
    </row>
    <row r="52" spans="1:13" ht="18" x14ac:dyDescent="0.25">
      <c r="A52" s="25" t="s">
        <v>50</v>
      </c>
      <c r="B52" s="13">
        <v>12049</v>
      </c>
      <c r="C52" s="13">
        <v>7735</v>
      </c>
      <c r="D52" s="13">
        <v>1197</v>
      </c>
      <c r="E52" s="13">
        <v>896</v>
      </c>
      <c r="F52" s="13">
        <v>780</v>
      </c>
      <c r="G52" s="13">
        <v>855</v>
      </c>
      <c r="H52" s="13">
        <v>228</v>
      </c>
      <c r="I52" s="13">
        <v>2312</v>
      </c>
      <c r="J52" s="13">
        <v>0</v>
      </c>
      <c r="K52" s="13">
        <v>4</v>
      </c>
      <c r="L52" s="13">
        <f t="shared" si="2"/>
        <v>2316</v>
      </c>
      <c r="M52" s="9">
        <f t="shared" si="12"/>
        <v>26056</v>
      </c>
    </row>
    <row r="53" spans="1:13" ht="18" x14ac:dyDescent="0.25">
      <c r="A53" s="25" t="s">
        <v>51</v>
      </c>
      <c r="B53" s="13">
        <v>8228</v>
      </c>
      <c r="C53" s="13">
        <v>13586</v>
      </c>
      <c r="D53" s="13">
        <v>2087</v>
      </c>
      <c r="E53" s="13">
        <v>794</v>
      </c>
      <c r="F53" s="13">
        <v>658</v>
      </c>
      <c r="G53" s="13">
        <v>650</v>
      </c>
      <c r="H53" s="13">
        <v>344</v>
      </c>
      <c r="I53" s="13">
        <v>2089</v>
      </c>
      <c r="J53" s="13">
        <v>28</v>
      </c>
      <c r="K53" s="13">
        <v>3</v>
      </c>
      <c r="L53" s="13">
        <f t="shared" si="2"/>
        <v>2120</v>
      </c>
      <c r="M53" s="9">
        <f t="shared" si="12"/>
        <v>28467</v>
      </c>
    </row>
    <row r="54" spans="1:13" ht="18" x14ac:dyDescent="0.25">
      <c r="A54" s="25" t="s">
        <v>52</v>
      </c>
      <c r="B54" s="2">
        <v>142911</v>
      </c>
      <c r="C54" s="2">
        <v>117305</v>
      </c>
      <c r="D54" s="2">
        <v>30716</v>
      </c>
      <c r="E54" s="2">
        <v>11629</v>
      </c>
      <c r="F54" s="2">
        <v>10709</v>
      </c>
      <c r="G54" s="2">
        <v>5768</v>
      </c>
      <c r="H54" s="2">
        <v>2451</v>
      </c>
      <c r="I54" s="2">
        <v>15294</v>
      </c>
      <c r="J54" s="2">
        <v>325</v>
      </c>
      <c r="K54" s="2">
        <v>51</v>
      </c>
      <c r="L54" s="2">
        <f t="shared" si="2"/>
        <v>15670</v>
      </c>
      <c r="M54" s="9">
        <f t="shared" si="12"/>
        <v>337159</v>
      </c>
    </row>
    <row r="55" spans="1:13" ht="18" x14ac:dyDescent="0.25">
      <c r="A55" s="25" t="s">
        <v>53</v>
      </c>
      <c r="B55" s="2">
        <v>7020</v>
      </c>
      <c r="C55" s="2">
        <v>6233</v>
      </c>
      <c r="D55" s="2">
        <v>1414</v>
      </c>
      <c r="E55" s="2">
        <v>775</v>
      </c>
      <c r="F55" s="2">
        <v>646</v>
      </c>
      <c r="G55" s="2">
        <v>553</v>
      </c>
      <c r="H55" s="2">
        <v>182</v>
      </c>
      <c r="I55" s="2">
        <v>1243</v>
      </c>
      <c r="J55" s="2">
        <v>12</v>
      </c>
      <c r="K55" s="2">
        <v>5</v>
      </c>
      <c r="L55" s="2">
        <f t="shared" si="2"/>
        <v>1260</v>
      </c>
      <c r="M55" s="9">
        <f t="shared" si="12"/>
        <v>18083</v>
      </c>
    </row>
    <row r="56" spans="1:13" ht="18" x14ac:dyDescent="0.25">
      <c r="A56" s="25" t="s">
        <v>54</v>
      </c>
      <c r="B56" s="2">
        <v>3748</v>
      </c>
      <c r="C56" s="2">
        <v>7114</v>
      </c>
      <c r="D56" s="2">
        <v>1099</v>
      </c>
      <c r="E56" s="2">
        <v>343</v>
      </c>
      <c r="F56" s="2">
        <v>236</v>
      </c>
      <c r="G56" s="2">
        <v>312</v>
      </c>
      <c r="H56" s="2">
        <v>146</v>
      </c>
      <c r="I56" s="2">
        <v>915</v>
      </c>
      <c r="J56" s="2">
        <v>17</v>
      </c>
      <c r="K56" s="2">
        <v>0</v>
      </c>
      <c r="L56" s="2">
        <f t="shared" si="2"/>
        <v>932</v>
      </c>
      <c r="M56" s="9">
        <f t="shared" si="12"/>
        <v>13930</v>
      </c>
    </row>
    <row r="57" spans="1:13" ht="18" x14ac:dyDescent="0.25">
      <c r="A57" s="25" t="s">
        <v>55</v>
      </c>
      <c r="B57" s="13">
        <v>13541</v>
      </c>
      <c r="C57" s="13">
        <v>5693</v>
      </c>
      <c r="D57" s="13">
        <v>951</v>
      </c>
      <c r="E57" s="13">
        <v>2346</v>
      </c>
      <c r="F57" s="13">
        <v>668</v>
      </c>
      <c r="G57" s="13">
        <v>1936</v>
      </c>
      <c r="H57" s="13">
        <v>208</v>
      </c>
      <c r="I57" s="13">
        <v>1070</v>
      </c>
      <c r="J57" s="13">
        <v>15</v>
      </c>
      <c r="K57" s="13">
        <v>4</v>
      </c>
      <c r="L57" s="13">
        <f t="shared" si="2"/>
        <v>1089</v>
      </c>
      <c r="M57" s="9">
        <f t="shared" si="12"/>
        <v>26432</v>
      </c>
    </row>
    <row r="58" spans="1:13" customFormat="1" ht="18" x14ac:dyDescent="0.25">
      <c r="A58" s="1" t="s">
        <v>56</v>
      </c>
      <c r="B58" s="13">
        <v>22888</v>
      </c>
      <c r="C58" s="13">
        <v>15489</v>
      </c>
      <c r="D58" s="13">
        <v>4167</v>
      </c>
      <c r="E58" s="13">
        <v>4019</v>
      </c>
      <c r="F58" s="13">
        <v>2219</v>
      </c>
      <c r="G58" s="13">
        <v>2330</v>
      </c>
      <c r="H58" s="13">
        <v>444</v>
      </c>
      <c r="I58" s="13">
        <v>2217</v>
      </c>
      <c r="J58" s="13">
        <v>27</v>
      </c>
      <c r="K58" s="13">
        <v>4</v>
      </c>
      <c r="L58" s="13">
        <f t="shared" ref="L58" si="15">SUM(I58:K58)</f>
        <v>2248</v>
      </c>
      <c r="M58" s="9">
        <f t="shared" ref="M58" si="16">SUM(B58:H58)+L58</f>
        <v>53804</v>
      </c>
    </row>
    <row r="59" spans="1:13" ht="18" x14ac:dyDescent="0.25">
      <c r="A59" s="25" t="s">
        <v>67</v>
      </c>
      <c r="B59" s="2">
        <v>8425</v>
      </c>
      <c r="C59" s="2">
        <v>6357</v>
      </c>
      <c r="D59" s="2">
        <v>1167</v>
      </c>
      <c r="E59" s="2">
        <v>639</v>
      </c>
      <c r="F59" s="2">
        <v>880</v>
      </c>
      <c r="G59" s="2">
        <v>852</v>
      </c>
      <c r="H59" s="2">
        <v>149</v>
      </c>
      <c r="I59" s="2">
        <v>1193</v>
      </c>
      <c r="J59" s="2">
        <v>1</v>
      </c>
      <c r="K59" s="2">
        <v>1</v>
      </c>
      <c r="L59" s="2">
        <f t="shared" si="2"/>
        <v>1195</v>
      </c>
      <c r="M59" s="9">
        <f t="shared" si="12"/>
        <v>19664</v>
      </c>
    </row>
    <row r="60" spans="1:13" ht="18" x14ac:dyDescent="0.25">
      <c r="A60" s="25" t="s">
        <v>57</v>
      </c>
      <c r="B60" s="13">
        <v>6398</v>
      </c>
      <c r="C60" s="13">
        <v>5132</v>
      </c>
      <c r="D60" s="13">
        <v>1192</v>
      </c>
      <c r="E60" s="13">
        <v>632</v>
      </c>
      <c r="F60" s="13">
        <v>661</v>
      </c>
      <c r="G60" s="13">
        <v>609</v>
      </c>
      <c r="H60" s="13">
        <v>145</v>
      </c>
      <c r="I60" s="13">
        <v>827</v>
      </c>
      <c r="J60" s="13">
        <v>0</v>
      </c>
      <c r="K60" s="13">
        <v>2</v>
      </c>
      <c r="L60" s="13">
        <f t="shared" si="2"/>
        <v>829</v>
      </c>
      <c r="M60" s="9">
        <f t="shared" si="12"/>
        <v>15598</v>
      </c>
    </row>
    <row r="61" spans="1:13" ht="18" x14ac:dyDescent="0.25">
      <c r="A61" s="25" t="s">
        <v>58</v>
      </c>
      <c r="B61" s="13">
        <v>7928</v>
      </c>
      <c r="C61" s="13">
        <v>11343</v>
      </c>
      <c r="D61" s="13">
        <v>2939</v>
      </c>
      <c r="E61" s="13">
        <v>763</v>
      </c>
      <c r="F61" s="13">
        <v>634</v>
      </c>
      <c r="G61" s="13">
        <v>580</v>
      </c>
      <c r="H61" s="13">
        <v>276</v>
      </c>
      <c r="I61" s="13">
        <v>1096</v>
      </c>
      <c r="J61" s="13">
        <v>24</v>
      </c>
      <c r="K61" s="13">
        <v>3</v>
      </c>
      <c r="L61" s="13">
        <f t="shared" si="2"/>
        <v>1123</v>
      </c>
      <c r="M61" s="9">
        <f t="shared" si="12"/>
        <v>25586</v>
      </c>
    </row>
    <row r="62" spans="1:13" ht="18" x14ac:dyDescent="0.25">
      <c r="A62" s="25" t="s">
        <v>59</v>
      </c>
      <c r="B62" s="13">
        <v>116187</v>
      </c>
      <c r="C62" s="13">
        <v>69247</v>
      </c>
      <c r="D62" s="13">
        <v>11296</v>
      </c>
      <c r="E62" s="13">
        <v>9004</v>
      </c>
      <c r="F62" s="13">
        <v>4955</v>
      </c>
      <c r="G62" s="13">
        <v>3705</v>
      </c>
      <c r="H62" s="13">
        <v>980</v>
      </c>
      <c r="I62" s="13">
        <v>13973</v>
      </c>
      <c r="J62" s="13">
        <v>0</v>
      </c>
      <c r="K62" s="13">
        <v>40</v>
      </c>
      <c r="L62" s="13">
        <v>14013</v>
      </c>
      <c r="M62" s="9">
        <f t="shared" si="12"/>
        <v>229387</v>
      </c>
    </row>
    <row r="63" spans="1:13" ht="18" x14ac:dyDescent="0.25">
      <c r="A63" s="25" t="s">
        <v>60</v>
      </c>
      <c r="B63" s="2">
        <v>3153</v>
      </c>
      <c r="C63" s="2">
        <v>5627</v>
      </c>
      <c r="D63" s="2">
        <v>1229</v>
      </c>
      <c r="E63" s="2">
        <v>386</v>
      </c>
      <c r="F63" s="2">
        <v>338</v>
      </c>
      <c r="G63" s="2">
        <v>229</v>
      </c>
      <c r="H63" s="2">
        <v>86</v>
      </c>
      <c r="I63" s="2">
        <v>650</v>
      </c>
      <c r="J63" s="2">
        <v>2</v>
      </c>
      <c r="K63" s="2">
        <v>4</v>
      </c>
      <c r="L63" s="2">
        <f>SUM(I63:K63)</f>
        <v>656</v>
      </c>
      <c r="M63" s="9">
        <f t="shared" si="12"/>
        <v>11704</v>
      </c>
    </row>
    <row r="64" spans="1:13" ht="18.75" thickBot="1" x14ac:dyDescent="0.3">
      <c r="A64" s="29" t="s">
        <v>61</v>
      </c>
      <c r="B64" s="3">
        <v>2144</v>
      </c>
      <c r="C64" s="3">
        <v>2907</v>
      </c>
      <c r="D64" s="3">
        <v>560</v>
      </c>
      <c r="E64" s="3">
        <v>200</v>
      </c>
      <c r="F64" s="3">
        <v>189</v>
      </c>
      <c r="G64" s="3">
        <v>239</v>
      </c>
      <c r="H64" s="3">
        <v>57</v>
      </c>
      <c r="I64" s="3">
        <v>376</v>
      </c>
      <c r="J64" s="3">
        <v>3</v>
      </c>
      <c r="K64" s="3">
        <v>0</v>
      </c>
      <c r="L64" s="2">
        <f t="shared" si="2"/>
        <v>379</v>
      </c>
      <c r="M64" s="10">
        <f t="shared" si="12"/>
        <v>6675</v>
      </c>
    </row>
    <row r="65" spans="1:13" ht="18.75" thickBot="1" x14ac:dyDescent="0.3">
      <c r="A65" s="30" t="s">
        <v>63</v>
      </c>
      <c r="B65" s="4">
        <f>SUM(B5:B64)</f>
        <v>1261164</v>
      </c>
      <c r="C65" s="4">
        <f t="shared" ref="C65:I65" si="17">SUM(C5:C64)</f>
        <v>957369</v>
      </c>
      <c r="D65" s="4">
        <f t="shared" si="17"/>
        <v>221324</v>
      </c>
      <c r="E65" s="4">
        <f t="shared" si="17"/>
        <v>107708</v>
      </c>
      <c r="F65" s="4">
        <f t="shared" si="17"/>
        <v>98566</v>
      </c>
      <c r="G65" s="4">
        <f t="shared" si="17"/>
        <v>69195</v>
      </c>
      <c r="H65" s="4">
        <f t="shared" si="17"/>
        <v>21552</v>
      </c>
      <c r="I65" s="4">
        <f t="shared" si="17"/>
        <v>149568</v>
      </c>
      <c r="J65" s="4">
        <f>SUM(J5:J64)</f>
        <v>1910</v>
      </c>
      <c r="K65" s="4">
        <f>SUM(K5:K64)</f>
        <v>621</v>
      </c>
      <c r="L65" s="4">
        <f>SUM(L5:L64)</f>
        <v>152180</v>
      </c>
      <c r="M65" s="4">
        <f t="shared" si="12"/>
        <v>2889058</v>
      </c>
    </row>
    <row r="66" spans="1:13" ht="18" x14ac:dyDescent="0.25">
      <c r="A66" s="31" t="s">
        <v>3</v>
      </c>
      <c r="B66" s="2">
        <v>110229</v>
      </c>
      <c r="C66" s="2">
        <v>10773</v>
      </c>
      <c r="D66" s="2">
        <v>2165</v>
      </c>
      <c r="E66" s="2">
        <v>4777</v>
      </c>
      <c r="F66" s="2">
        <v>1832</v>
      </c>
      <c r="G66" s="2">
        <v>2353</v>
      </c>
      <c r="H66" s="2">
        <v>387</v>
      </c>
      <c r="I66" s="2">
        <v>8639</v>
      </c>
      <c r="J66" s="2">
        <v>0</v>
      </c>
      <c r="K66" s="2">
        <v>72</v>
      </c>
      <c r="L66" s="2">
        <f>SUM(I66:K66)</f>
        <v>8711</v>
      </c>
      <c r="M66" s="9">
        <f t="shared" si="12"/>
        <v>141227</v>
      </c>
    </row>
    <row r="67" spans="1:13" ht="18" x14ac:dyDescent="0.25">
      <c r="A67" s="25" t="s">
        <v>24</v>
      </c>
      <c r="B67" s="2">
        <v>201333</v>
      </c>
      <c r="C67" s="2">
        <v>36468</v>
      </c>
      <c r="D67" s="2">
        <v>6960</v>
      </c>
      <c r="E67" s="2">
        <v>25776</v>
      </c>
      <c r="F67" s="2">
        <v>5913</v>
      </c>
      <c r="G67" s="2">
        <v>9603</v>
      </c>
      <c r="H67" s="2">
        <v>1431</v>
      </c>
      <c r="I67" s="2">
        <v>20285</v>
      </c>
      <c r="J67" s="2">
        <v>0</v>
      </c>
      <c r="K67" s="2">
        <v>211</v>
      </c>
      <c r="L67" s="2">
        <f>SUM(I67:K67)</f>
        <v>20496</v>
      </c>
      <c r="M67" s="9">
        <f t="shared" si="12"/>
        <v>307980</v>
      </c>
    </row>
    <row r="68" spans="1:13" ht="18" x14ac:dyDescent="0.25">
      <c r="A68" s="25" t="s">
        <v>31</v>
      </c>
      <c r="B68" s="2">
        <v>168379</v>
      </c>
      <c r="C68" s="2">
        <v>31211</v>
      </c>
      <c r="D68" s="2">
        <v>2878</v>
      </c>
      <c r="E68" s="2">
        <v>23844</v>
      </c>
      <c r="F68" s="2">
        <v>8531</v>
      </c>
      <c r="G68" s="2">
        <v>9835</v>
      </c>
      <c r="H68" s="2">
        <v>1509</v>
      </c>
      <c r="I68" s="2">
        <v>14524</v>
      </c>
      <c r="J68" s="2">
        <v>0</v>
      </c>
      <c r="K68" s="2">
        <v>102</v>
      </c>
      <c r="L68" s="2">
        <f>SUM(I68:K68)</f>
        <v>14626</v>
      </c>
      <c r="M68" s="9">
        <f t="shared" si="12"/>
        <v>260813</v>
      </c>
    </row>
    <row r="69" spans="1:13" ht="18" x14ac:dyDescent="0.25">
      <c r="A69" s="25" t="s">
        <v>41</v>
      </c>
      <c r="B69" s="2">
        <v>160507</v>
      </c>
      <c r="C69" s="2">
        <v>41104</v>
      </c>
      <c r="D69" s="2">
        <v>7574</v>
      </c>
      <c r="E69" s="2">
        <v>10540</v>
      </c>
      <c r="F69" s="2">
        <v>4777</v>
      </c>
      <c r="G69" s="2">
        <v>5634</v>
      </c>
      <c r="H69" s="2">
        <v>1228</v>
      </c>
      <c r="I69" s="2">
        <v>13220</v>
      </c>
      <c r="J69" s="2">
        <v>0</v>
      </c>
      <c r="K69" s="2">
        <v>136</v>
      </c>
      <c r="L69" s="2">
        <f>SUM(I69:K69)</f>
        <v>13356</v>
      </c>
      <c r="M69" s="9">
        <f t="shared" si="12"/>
        <v>244720</v>
      </c>
    </row>
    <row r="70" spans="1:13" ht="18.75" thickBot="1" x14ac:dyDescent="0.3">
      <c r="A70" s="29" t="s">
        <v>43</v>
      </c>
      <c r="B70" s="2">
        <v>34235</v>
      </c>
      <c r="C70" s="2">
        <v>31091</v>
      </c>
      <c r="D70" s="2">
        <v>5726</v>
      </c>
      <c r="E70" s="2">
        <v>2683</v>
      </c>
      <c r="F70" s="2">
        <v>2263</v>
      </c>
      <c r="G70" s="2">
        <v>1286</v>
      </c>
      <c r="H70" s="2">
        <v>476</v>
      </c>
      <c r="I70" s="2">
        <v>3377</v>
      </c>
      <c r="J70" s="2">
        <v>0</v>
      </c>
      <c r="K70" s="2">
        <v>55</v>
      </c>
      <c r="L70" s="2">
        <f>SUM(I70:K70)</f>
        <v>3432</v>
      </c>
      <c r="M70" s="10">
        <f t="shared" si="12"/>
        <v>81192</v>
      </c>
    </row>
    <row r="71" spans="1:13" ht="18.75" thickBot="1" x14ac:dyDescent="0.3">
      <c r="A71" s="30" t="s">
        <v>64</v>
      </c>
      <c r="B71" s="4">
        <f>SUM(B66:B70)</f>
        <v>674683</v>
      </c>
      <c r="C71" s="4">
        <f t="shared" ref="C71:I71" si="18">SUM(C66:C70)</f>
        <v>150647</v>
      </c>
      <c r="D71" s="4">
        <f t="shared" si="18"/>
        <v>25303</v>
      </c>
      <c r="E71" s="4">
        <f t="shared" si="18"/>
        <v>67620</v>
      </c>
      <c r="F71" s="4">
        <f t="shared" si="18"/>
        <v>23316</v>
      </c>
      <c r="G71" s="4">
        <f t="shared" si="18"/>
        <v>28711</v>
      </c>
      <c r="H71" s="4">
        <f t="shared" si="18"/>
        <v>5031</v>
      </c>
      <c r="I71" s="4">
        <f t="shared" si="18"/>
        <v>60045</v>
      </c>
      <c r="J71" s="4">
        <f>SUM(J66:J70)</f>
        <v>0</v>
      </c>
      <c r="K71" s="4">
        <f>SUM(K66:K70)</f>
        <v>576</v>
      </c>
      <c r="L71" s="4">
        <f>SUM(L66:L70)</f>
        <v>60621</v>
      </c>
      <c r="M71" s="4">
        <f t="shared" si="12"/>
        <v>1035932</v>
      </c>
    </row>
    <row r="72" spans="1:13" ht="18.75" thickBot="1" x14ac:dyDescent="0.3">
      <c r="A72" s="32" t="s">
        <v>65</v>
      </c>
      <c r="B72" s="5">
        <f>+B65+B71</f>
        <v>1935847</v>
      </c>
      <c r="C72" s="5">
        <f t="shared" ref="C72:I72" si="19">+C65+C71</f>
        <v>1108016</v>
      </c>
      <c r="D72" s="5">
        <f t="shared" si="19"/>
        <v>246627</v>
      </c>
      <c r="E72" s="5">
        <f t="shared" si="19"/>
        <v>175328</v>
      </c>
      <c r="F72" s="5">
        <f t="shared" si="19"/>
        <v>121882</v>
      </c>
      <c r="G72" s="5">
        <f t="shared" si="19"/>
        <v>97906</v>
      </c>
      <c r="H72" s="5">
        <f t="shared" si="19"/>
        <v>26583</v>
      </c>
      <c r="I72" s="5">
        <f t="shared" si="19"/>
        <v>209613</v>
      </c>
      <c r="J72" s="5">
        <f>+J65+J71</f>
        <v>1910</v>
      </c>
      <c r="K72" s="5">
        <f>+K65+K71</f>
        <v>1197</v>
      </c>
      <c r="L72" s="5">
        <f>+L65+L71</f>
        <v>212801</v>
      </c>
      <c r="M72" s="5">
        <f t="shared" si="12"/>
        <v>3924990</v>
      </c>
    </row>
    <row r="73" spans="1:13" ht="13.5" thickTop="1" x14ac:dyDescent="0.2"/>
    <row r="74" spans="1:13" s="11" customFormat="1" ht="19.5" customHeight="1" x14ac:dyDescent="0.25">
      <c r="A74" s="33" t="s">
        <v>66</v>
      </c>
      <c r="B74" s="7">
        <f>+B72+E72+F72</f>
        <v>2233057</v>
      </c>
      <c r="C74" s="7">
        <f>+C72+D72</f>
        <v>1354643</v>
      </c>
      <c r="D74" s="8"/>
      <c r="E74" s="8"/>
      <c r="F74" s="8"/>
      <c r="G74" s="7">
        <f>+G72</f>
        <v>97906</v>
      </c>
      <c r="H74" s="7">
        <f>+H72</f>
        <v>26583</v>
      </c>
    </row>
  </sheetData>
  <mergeCells count="1">
    <mergeCell ref="A1:N1"/>
  </mergeCells>
  <printOptions horizontalCentered="1"/>
  <pageMargins left="0.5" right="0.5" top="0.25" bottom="0.25" header="0.25" footer="0.25"/>
  <pageSetup paperSize="5" scale="79" orientation="landscape" r:id="rId1"/>
  <headerFooter alignWithMargins="0">
    <oddFooter xml:space="preserve">&amp;RPage &amp;P of &amp;N   </oddFooter>
  </headerFooter>
  <rowBreaks count="1" manualBreakCount="1">
    <brk id="37" max="29" man="1"/>
  </rowBreaks>
  <ignoredErrors>
    <ignoredError sqref="L6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Comptroller</vt:lpstr>
    </vt:vector>
  </TitlesOfParts>
  <Company>NYSBOE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elehhardwick</cp:lastModifiedBy>
  <cp:lastPrinted>2015-03-03T20:01:41Z</cp:lastPrinted>
  <dcterms:created xsi:type="dcterms:W3CDTF">2008-10-28T18:22:21Z</dcterms:created>
  <dcterms:modified xsi:type="dcterms:W3CDTF">2015-03-19T16:14:18Z</dcterms:modified>
</cp:coreProperties>
</file>