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C:\Users\elehhardwick.NYSBOELAN\Desktop\Website Development\"/>
    </mc:Choice>
  </mc:AlternateContent>
  <bookViews>
    <workbookView xWindow="360" yWindow="90" windowWidth="11340" windowHeight="6795"/>
  </bookViews>
  <sheets>
    <sheet name="Attorney Gen" sheetId="13" r:id="rId1"/>
  </sheets>
  <calcPr calcId="152511"/>
</workbook>
</file>

<file path=xl/calcChain.xml><?xml version="1.0" encoding="utf-8"?>
<calcChain xmlns="http://schemas.openxmlformats.org/spreadsheetml/2006/main">
  <c r="M37" i="13" l="1"/>
  <c r="L37" i="13"/>
  <c r="L46" i="13" l="1"/>
  <c r="M46" i="13" s="1"/>
  <c r="L32" i="13" l="1"/>
  <c r="M32" i="13" s="1"/>
  <c r="L9" i="13" l="1"/>
  <c r="M9" i="13" s="1"/>
  <c r="L18" i="13"/>
  <c r="M35" i="13" l="1"/>
  <c r="L35" i="13"/>
  <c r="L17" i="13" l="1"/>
  <c r="M17" i="13" s="1"/>
  <c r="L58" i="13"/>
  <c r="M58" i="13" s="1"/>
  <c r="M18" i="13"/>
  <c r="M36" i="13"/>
  <c r="L34" i="13" l="1"/>
  <c r="M34" i="13" s="1"/>
  <c r="L63" i="13"/>
  <c r="M63" i="13" s="1"/>
  <c r="L52" i="13"/>
  <c r="M52" i="13" s="1"/>
  <c r="L33" i="13"/>
  <c r="M33" i="13" s="1"/>
  <c r="L31" i="13"/>
  <c r="M31" i="13" s="1"/>
  <c r="L23" i="13"/>
  <c r="M23" i="13" s="1"/>
  <c r="L62" i="13"/>
  <c r="M62" i="13" s="1"/>
  <c r="L26" i="13"/>
  <c r="M26" i="13" s="1"/>
  <c r="L8" i="13"/>
  <c r="M8" i="13" s="1"/>
  <c r="L11" i="13"/>
  <c r="M11" i="13" s="1"/>
  <c r="L7" i="13"/>
  <c r="M7" i="13" s="1"/>
  <c r="L30" i="13"/>
  <c r="M30" i="13" s="1"/>
  <c r="L53" i="13"/>
  <c r="M53" i="13" s="1"/>
  <c r="L25" i="13"/>
  <c r="M25" i="13" s="1"/>
  <c r="L16" i="13"/>
  <c r="M16" i="13" s="1"/>
  <c r="L45" i="13"/>
  <c r="M45" i="13" s="1"/>
  <c r="L6" i="13"/>
  <c r="M6" i="13" s="1"/>
  <c r="L48" i="13"/>
  <c r="M48" i="13" s="1"/>
  <c r="L57" i="13"/>
  <c r="M57" i="13" s="1"/>
  <c r="L61" i="13"/>
  <c r="M61" i="13" s="1"/>
  <c r="L51" i="13"/>
  <c r="M51" i="13" s="1"/>
  <c r="L47" i="13"/>
  <c r="M47" i="13" s="1"/>
  <c r="L44" i="13"/>
  <c r="M44" i="13" s="1"/>
  <c r="L56" i="13"/>
  <c r="M56" i="13" s="1"/>
  <c r="L28" i="13"/>
  <c r="M28" i="13" s="1"/>
  <c r="L14" i="13"/>
  <c r="M14" i="13" s="1"/>
  <c r="L13" i="13"/>
  <c r="M13" i="13" s="1"/>
  <c r="L60" i="13"/>
  <c r="M60" i="13" s="1"/>
  <c r="L10" i="13"/>
  <c r="M10" i="13" s="1"/>
  <c r="L42" i="13"/>
  <c r="M42" i="13" s="1"/>
  <c r="L19" i="13"/>
  <c r="M19" i="13" s="1"/>
  <c r="L49" i="13"/>
  <c r="M49" i="13" s="1"/>
  <c r="L27" i="13"/>
  <c r="M27" i="13" s="1"/>
  <c r="L5" i="13"/>
  <c r="M5" i="13" s="1"/>
  <c r="L54" i="13"/>
  <c r="M54" i="13" s="1"/>
  <c r="L64" i="13"/>
  <c r="M64" i="13" s="1"/>
  <c r="L22" i="13"/>
  <c r="M22" i="13" s="1"/>
  <c r="L41" i="13"/>
  <c r="M41" i="13" s="1"/>
  <c r="L20" i="13"/>
  <c r="M20" i="13" s="1"/>
  <c r="L21" i="13"/>
  <c r="M21" i="13" s="1"/>
  <c r="L55" i="13"/>
  <c r="M55" i="13" s="1"/>
  <c r="L12" i="13"/>
  <c r="M12" i="13" s="1"/>
  <c r="L24" i="13"/>
  <c r="M24" i="13" s="1"/>
  <c r="L29" i="13"/>
  <c r="M29" i="13" s="1"/>
  <c r="L59" i="13"/>
  <c r="M59" i="13" s="1"/>
  <c r="L43" i="13"/>
  <c r="M43" i="13" s="1"/>
  <c r="K71" i="13"/>
  <c r="J71" i="13"/>
  <c r="I71" i="13"/>
  <c r="H71" i="13"/>
  <c r="G71" i="13"/>
  <c r="F71" i="13"/>
  <c r="E71" i="13"/>
  <c r="D71" i="13"/>
  <c r="C71" i="13"/>
  <c r="B71" i="13"/>
  <c r="L70" i="13"/>
  <c r="M70" i="13" s="1"/>
  <c r="L69" i="13"/>
  <c r="M69" i="13" s="1"/>
  <c r="L68" i="13"/>
  <c r="M68" i="13" s="1"/>
  <c r="L67" i="13"/>
  <c r="M67" i="13" s="1"/>
  <c r="L66" i="13"/>
  <c r="M66" i="13" s="1"/>
  <c r="K65" i="13"/>
  <c r="K72" i="13" s="1"/>
  <c r="J65" i="13"/>
  <c r="I65" i="13"/>
  <c r="H65" i="13"/>
  <c r="G65" i="13"/>
  <c r="G72" i="13" s="1"/>
  <c r="G74" i="13" s="1"/>
  <c r="F65" i="13"/>
  <c r="F72" i="13" s="1"/>
  <c r="E65" i="13"/>
  <c r="E72" i="13" s="1"/>
  <c r="D65" i="13"/>
  <c r="C65" i="13"/>
  <c r="C72" i="13" s="1"/>
  <c r="B65" i="13"/>
  <c r="L15" i="13"/>
  <c r="M15" i="13" s="1"/>
  <c r="D72" i="13" l="1"/>
  <c r="C74" i="13" s="1"/>
  <c r="H72" i="13"/>
  <c r="H74" i="13" s="1"/>
  <c r="L71" i="13"/>
  <c r="M71" i="13" s="1"/>
  <c r="I72" i="13"/>
  <c r="J72" i="13"/>
  <c r="L65" i="13"/>
  <c r="B72" i="13"/>
  <c r="B74" i="13" s="1"/>
  <c r="L72" i="13" l="1"/>
  <c r="M72" i="13" s="1"/>
  <c r="M65" i="13"/>
</calcChain>
</file>

<file path=xl/sharedStrings.xml><?xml version="1.0" encoding="utf-8"?>
<sst xmlns="http://schemas.openxmlformats.org/spreadsheetml/2006/main" count="107" uniqueCount="84">
  <si>
    <t>County</t>
  </si>
  <si>
    <t xml:space="preserve"> Albany</t>
  </si>
  <si>
    <t xml:space="preserve"> Allegany</t>
  </si>
  <si>
    <t xml:space="preserve"> Bronx</t>
  </si>
  <si>
    <t xml:space="preserve"> Broome</t>
  </si>
  <si>
    <t xml:space="preserve"> Cattaraugus</t>
  </si>
  <si>
    <t xml:space="preserve"> Cayuga</t>
  </si>
  <si>
    <t xml:space="preserve"> Chautauqua</t>
  </si>
  <si>
    <t xml:space="preserve"> Chemung</t>
  </si>
  <si>
    <t xml:space="preserve"> Chenango</t>
  </si>
  <si>
    <t xml:space="preserve"> Clinton</t>
  </si>
  <si>
    <t xml:space="preserve"> Columbia</t>
  </si>
  <si>
    <t xml:space="preserve"> Cortland</t>
  </si>
  <si>
    <t xml:space="preserve"> Delaware</t>
  </si>
  <si>
    <t xml:space="preserve"> Dutchess</t>
  </si>
  <si>
    <t xml:space="preserve"> Erie</t>
  </si>
  <si>
    <t xml:space="preserve"> Essex</t>
  </si>
  <si>
    <t xml:space="preserve"> Franklin</t>
  </si>
  <si>
    <t xml:space="preserve"> Fulton</t>
  </si>
  <si>
    <t xml:space="preserve"> Genesee</t>
  </si>
  <si>
    <t xml:space="preserve"> Greene</t>
  </si>
  <si>
    <t xml:space="preserve"> Hamilton</t>
  </si>
  <si>
    <t xml:space="preserve"> Herkimer</t>
  </si>
  <si>
    <t xml:space="preserve"> Jefferson</t>
  </si>
  <si>
    <t xml:space="preserve"> Kings</t>
  </si>
  <si>
    <t xml:space="preserve"> Lewis</t>
  </si>
  <si>
    <t xml:space="preserve"> Livingston</t>
  </si>
  <si>
    <t xml:space="preserve"> Madison</t>
  </si>
  <si>
    <t xml:space="preserve"> Monroe</t>
  </si>
  <si>
    <t xml:space="preserve"> Montgomery</t>
  </si>
  <si>
    <t xml:space="preserve"> Nassau</t>
  </si>
  <si>
    <t xml:space="preserve"> New York</t>
  </si>
  <si>
    <t xml:space="preserve"> Niagara</t>
  </si>
  <si>
    <t xml:space="preserve"> Oneida</t>
  </si>
  <si>
    <t xml:space="preserve"> Onondaga</t>
  </si>
  <si>
    <t xml:space="preserve"> Ontario</t>
  </si>
  <si>
    <t xml:space="preserve"> Orange</t>
  </si>
  <si>
    <t xml:space="preserve"> Orleans</t>
  </si>
  <si>
    <t xml:space="preserve"> Oswego</t>
  </si>
  <si>
    <t xml:space="preserve"> Otsego</t>
  </si>
  <si>
    <t xml:space="preserve"> Putnam</t>
  </si>
  <si>
    <t xml:space="preserve"> Queens</t>
  </si>
  <si>
    <t xml:space="preserve"> Rensselaer</t>
  </si>
  <si>
    <t xml:space="preserve"> Richmond</t>
  </si>
  <si>
    <t xml:space="preserve"> Rockland</t>
  </si>
  <si>
    <t xml:space="preserve"> Saratoga</t>
  </si>
  <si>
    <t xml:space="preserve"> Schenectady</t>
  </si>
  <si>
    <t xml:space="preserve"> Schoharie</t>
  </si>
  <si>
    <t xml:space="preserve"> Schuyler</t>
  </si>
  <si>
    <t xml:space="preserve"> Seneca</t>
  </si>
  <si>
    <t xml:space="preserve"> St. Lawrence</t>
  </si>
  <si>
    <t xml:space="preserve"> Steuben</t>
  </si>
  <si>
    <t xml:space="preserve"> Suffolk</t>
  </si>
  <si>
    <t xml:space="preserve"> Sullivan</t>
  </si>
  <si>
    <t xml:space="preserve"> Tioga</t>
  </si>
  <si>
    <t xml:space="preserve"> Tompkins</t>
  </si>
  <si>
    <t xml:space="preserve"> Ulster</t>
  </si>
  <si>
    <t xml:space="preserve"> Warren</t>
  </si>
  <si>
    <t xml:space="preserve"> Washington</t>
  </si>
  <si>
    <t xml:space="preserve"> Wayne</t>
  </si>
  <si>
    <t xml:space="preserve"> Westchester</t>
  </si>
  <si>
    <t xml:space="preserve"> Wyoming</t>
  </si>
  <si>
    <t xml:space="preserve"> Yates</t>
  </si>
  <si>
    <t>Total</t>
  </si>
  <si>
    <t>Total Outside NYC</t>
  </si>
  <si>
    <t>Total NYC</t>
  </si>
  <si>
    <t>Statewide Total</t>
  </si>
  <si>
    <t>RECAP</t>
  </si>
  <si>
    <t>Blank</t>
  </si>
  <si>
    <t>Void</t>
  </si>
  <si>
    <t>Scattering</t>
  </si>
  <si>
    <t>BVS Subtotal</t>
  </si>
  <si>
    <t>REP</t>
  </si>
  <si>
    <t>WOR</t>
  </si>
  <si>
    <t>LBT</t>
  </si>
  <si>
    <t>DEM</t>
  </si>
  <si>
    <t>Eric T. Schneiderman</t>
  </si>
  <si>
    <t>Carl E. Person</t>
  </si>
  <si>
    <t>CON + SCC</t>
  </si>
  <si>
    <t>IND + WEP</t>
  </si>
  <si>
    <t>NYS Board of Elections Attorney General Election Returns November 4, 2014</t>
  </si>
  <si>
    <t>John Cahill</t>
  </si>
  <si>
    <t>Ramon Jimenez</t>
  </si>
  <si>
    <t>GRE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</si>
</sst>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</font>
    <font>
      <b/>
      <sz val="1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40">
    <xf numFmtId="0" fontId="0" fillId="0" borderId="0" xfId="0"/>
    <xf numFmtId="0" fontId="2" fillId="0" borderId="1" xfId="0" applyFont="1" applyBorder="1"/>
    <xf numFmtId="3" fontId="3" fillId="0" borderId="1" xfId="0" applyNumberFormat="1" applyFont="1" applyBorder="1"/>
    <xf numFmtId="3" fontId="3" fillId="0" borderId="2" xfId="0" applyNumberFormat="1" applyFont="1" applyBorder="1"/>
    <xf numFmtId="3" fontId="1" fillId="0" borderId="3" xfId="0" applyNumberFormat="1" applyFont="1" applyBorder="1"/>
    <xf numFmtId="3" fontId="1" fillId="0" borderId="5" xfId="0" applyNumberFormat="1" applyFont="1" applyBorder="1"/>
    <xf numFmtId="3" fontId="0" fillId="0" borderId="0" xfId="0" applyNumberFormat="1"/>
    <xf numFmtId="3" fontId="5" fillId="2" borderId="1" xfId="0" applyNumberFormat="1" applyFont="1" applyFill="1" applyBorder="1" applyAlignment="1"/>
    <xf numFmtId="3" fontId="5" fillId="0" borderId="0" xfId="0" applyNumberFormat="1" applyFont="1" applyFill="1" applyBorder="1" applyAlignment="1"/>
    <xf numFmtId="3" fontId="1" fillId="0" borderId="4" xfId="0" applyNumberFormat="1" applyFont="1" applyBorder="1"/>
    <xf numFmtId="3" fontId="1" fillId="0" borderId="2" xfId="0" applyNumberFormat="1" applyFont="1" applyBorder="1"/>
    <xf numFmtId="3" fontId="0" fillId="0" borderId="0" xfId="0" applyNumberFormat="1" applyAlignment="1">
      <alignment textRotation="45"/>
    </xf>
    <xf numFmtId="3" fontId="0" fillId="0" borderId="0" xfId="0" applyNumberFormat="1" applyBorder="1"/>
    <xf numFmtId="3" fontId="9" fillId="0" borderId="1" xfId="0" applyNumberFormat="1" applyFont="1" applyBorder="1"/>
    <xf numFmtId="3" fontId="9" fillId="0" borderId="1" xfId="0" applyNumberFormat="1" applyFont="1" applyFill="1" applyBorder="1"/>
    <xf numFmtId="3" fontId="1" fillId="0" borderId="4" xfId="0" applyNumberFormat="1" applyFont="1" applyFill="1" applyBorder="1"/>
    <xf numFmtId="3" fontId="9" fillId="0" borderId="4" xfId="0" applyNumberFormat="1" applyFont="1" applyBorder="1"/>
    <xf numFmtId="3" fontId="0" fillId="0" borderId="0" xfId="0" applyNumberFormat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 textRotation="45"/>
    </xf>
    <xf numFmtId="3" fontId="5" fillId="2" borderId="1" xfId="0" applyNumberFormat="1" applyFont="1" applyFill="1" applyBorder="1" applyAlignment="1">
      <alignment horizontal="center" vertical="center" textRotation="45" wrapText="1"/>
    </xf>
    <xf numFmtId="3" fontId="6" fillId="2" borderId="1" xfId="0" applyNumberFormat="1" applyFont="1" applyFill="1" applyBorder="1" applyAlignment="1">
      <alignment horizontal="center" vertical="center" textRotation="45" wrapText="1"/>
    </xf>
    <xf numFmtId="3" fontId="0" fillId="0" borderId="6" xfId="0" applyNumberFormat="1" applyBorder="1"/>
    <xf numFmtId="3" fontId="1" fillId="0" borderId="1" xfId="0" applyNumberFormat="1" applyFont="1" applyBorder="1" applyAlignment="1"/>
    <xf numFmtId="3" fontId="5" fillId="2" borderId="4" xfId="0" applyNumberFormat="1" applyFont="1" applyFill="1" applyBorder="1" applyAlignment="1">
      <alignment horizontal="center" vertical="center"/>
    </xf>
    <xf numFmtId="3" fontId="6" fillId="2" borderId="4" xfId="0" applyNumberFormat="1" applyFont="1" applyFill="1" applyBorder="1" applyAlignment="1"/>
    <xf numFmtId="3" fontId="0" fillId="0" borderId="0" xfId="0" applyNumberFormat="1" applyBorder="1" applyAlignment="1"/>
    <xf numFmtId="3" fontId="2" fillId="0" borderId="1" xfId="0" applyNumberFormat="1" applyFont="1" applyBorder="1"/>
    <xf numFmtId="3" fontId="3" fillId="0" borderId="0" xfId="0" applyNumberFormat="1" applyFont="1" applyBorder="1"/>
    <xf numFmtId="3" fontId="11" fillId="0" borderId="1" xfId="0" applyNumberFormat="1" applyFont="1" applyFill="1" applyBorder="1"/>
    <xf numFmtId="3" fontId="2" fillId="0" borderId="0" xfId="0" applyNumberFormat="1" applyFont="1" applyBorder="1"/>
    <xf numFmtId="3" fontId="2" fillId="0" borderId="2" xfId="0" applyNumberFormat="1" applyFont="1" applyBorder="1"/>
    <xf numFmtId="3" fontId="2" fillId="0" borderId="3" xfId="0" applyNumberFormat="1" applyFont="1" applyBorder="1"/>
    <xf numFmtId="3" fontId="2" fillId="0" borderId="4" xfId="0" applyNumberFormat="1" applyFont="1" applyBorder="1"/>
    <xf numFmtId="3" fontId="2" fillId="0" borderId="5" xfId="0" applyNumberFormat="1" applyFont="1" applyBorder="1"/>
    <xf numFmtId="3" fontId="7" fillId="2" borderId="1" xfId="0" applyNumberFormat="1" applyFont="1" applyFill="1" applyBorder="1" applyAlignment="1"/>
    <xf numFmtId="0" fontId="0" fillId="0" borderId="0" xfId="0" applyBorder="1"/>
    <xf numFmtId="0" fontId="0" fillId="0" borderId="0" xfId="0" applyFill="1"/>
    <xf numFmtId="0" fontId="2" fillId="0" borderId="1" xfId="0" applyFont="1" applyFill="1" applyBorder="1"/>
    <xf numFmtId="3" fontId="4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"/>
  <sheetViews>
    <sheetView tabSelected="1" zoomScaleNormal="100" workbookViewId="0">
      <pane ySplit="4" topLeftCell="A5" activePane="bottomLeft" state="frozen"/>
      <selection activeCell="T38" sqref="T38"/>
      <selection pane="bottomLeft" activeCell="A2" sqref="A2"/>
    </sheetView>
  </sheetViews>
  <sheetFormatPr defaultRowHeight="12.75" x14ac:dyDescent="0.2"/>
  <cols>
    <col min="1" max="1" width="25.85546875" style="6" customWidth="1"/>
    <col min="2" max="2" width="15.42578125" style="6" customWidth="1"/>
    <col min="3" max="3" width="14.7109375" style="6" customWidth="1"/>
    <col min="4" max="4" width="14.85546875" style="6" customWidth="1"/>
    <col min="5" max="5" width="14.42578125" style="6" customWidth="1"/>
    <col min="6" max="6" width="14.28515625" style="6" customWidth="1"/>
    <col min="7" max="7" width="14.5703125" style="6" customWidth="1"/>
    <col min="8" max="8" width="15.140625" style="6" customWidth="1"/>
    <col min="9" max="10" width="12.7109375" style="6" customWidth="1"/>
    <col min="11" max="11" width="12.42578125" style="6" customWidth="1"/>
    <col min="12" max="12" width="12.85546875" style="6" customWidth="1"/>
    <col min="13" max="13" width="17" style="6" customWidth="1"/>
    <col min="14" max="14" width="10.85546875" style="6" customWidth="1"/>
    <col min="15" max="15" width="6.7109375" style="6" customWidth="1"/>
    <col min="16" max="16384" width="9.140625" style="6"/>
  </cols>
  <sheetData>
    <row r="1" spans="1:15" s="17" customFormat="1" ht="19.5" customHeight="1" x14ac:dyDescent="0.2">
      <c r="A1" s="38" t="s">
        <v>80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3" spans="1:15" s="21" customFormat="1" ht="76.5" customHeight="1" x14ac:dyDescent="0.2">
      <c r="A3" s="18" t="s">
        <v>0</v>
      </c>
      <c r="B3" s="19" t="s">
        <v>76</v>
      </c>
      <c r="C3" s="19" t="s">
        <v>81</v>
      </c>
      <c r="D3" s="19" t="s">
        <v>81</v>
      </c>
      <c r="E3" s="19" t="s">
        <v>76</v>
      </c>
      <c r="F3" s="19" t="s">
        <v>76</v>
      </c>
      <c r="G3" s="19" t="s">
        <v>82</v>
      </c>
      <c r="H3" s="19" t="s">
        <v>77</v>
      </c>
      <c r="I3" s="20" t="s">
        <v>68</v>
      </c>
      <c r="J3" s="20" t="s">
        <v>69</v>
      </c>
      <c r="K3" s="20" t="s">
        <v>70</v>
      </c>
      <c r="L3" s="20" t="s">
        <v>71</v>
      </c>
      <c r="M3" s="20" t="s">
        <v>63</v>
      </c>
      <c r="N3" s="12"/>
      <c r="O3" s="12"/>
    </row>
    <row r="4" spans="1:15" s="25" customFormat="1" ht="16.5" customHeight="1" x14ac:dyDescent="0.25">
      <c r="A4" s="22"/>
      <c r="B4" s="23" t="s">
        <v>75</v>
      </c>
      <c r="C4" s="23" t="s">
        <v>72</v>
      </c>
      <c r="D4" s="23" t="s">
        <v>78</v>
      </c>
      <c r="E4" s="23" t="s">
        <v>73</v>
      </c>
      <c r="F4" s="23" t="s">
        <v>79</v>
      </c>
      <c r="G4" s="23" t="s">
        <v>83</v>
      </c>
      <c r="H4" s="23" t="s">
        <v>74</v>
      </c>
      <c r="I4" s="24"/>
      <c r="J4" s="24"/>
      <c r="K4" s="24"/>
      <c r="L4" s="24"/>
      <c r="M4" s="24"/>
    </row>
    <row r="5" spans="1:15" ht="18.75" customHeight="1" x14ac:dyDescent="0.25">
      <c r="A5" s="26" t="s">
        <v>1</v>
      </c>
      <c r="B5" s="2">
        <v>40275</v>
      </c>
      <c r="C5" s="2">
        <v>27772</v>
      </c>
      <c r="D5" s="2">
        <v>6248</v>
      </c>
      <c r="E5" s="2">
        <v>4648</v>
      </c>
      <c r="F5" s="2">
        <v>2895</v>
      </c>
      <c r="G5" s="2">
        <v>2646</v>
      </c>
      <c r="H5" s="2">
        <v>635</v>
      </c>
      <c r="I5" s="2">
        <v>4052</v>
      </c>
      <c r="J5" s="2">
        <v>62</v>
      </c>
      <c r="K5" s="2">
        <v>44</v>
      </c>
      <c r="L5" s="2">
        <f>SUM(I5:K5)</f>
        <v>4158</v>
      </c>
      <c r="M5" s="9">
        <f>SUM(B5:H5)+L5</f>
        <v>89277</v>
      </c>
      <c r="O5" s="12"/>
    </row>
    <row r="6" spans="1:15" ht="18" x14ac:dyDescent="0.25">
      <c r="A6" s="26" t="s">
        <v>2</v>
      </c>
      <c r="B6" s="13">
        <v>2758</v>
      </c>
      <c r="C6" s="13">
        <v>6767</v>
      </c>
      <c r="D6" s="13">
        <v>1070</v>
      </c>
      <c r="E6" s="13">
        <v>321</v>
      </c>
      <c r="F6" s="13">
        <v>296</v>
      </c>
      <c r="G6" s="13">
        <v>178</v>
      </c>
      <c r="H6" s="13">
        <v>129</v>
      </c>
      <c r="I6" s="13">
        <v>774</v>
      </c>
      <c r="J6" s="13">
        <v>1</v>
      </c>
      <c r="K6" s="13">
        <v>0</v>
      </c>
      <c r="L6" s="16">
        <f>SUM(I6:K6)</f>
        <v>775</v>
      </c>
      <c r="M6" s="9">
        <f>SUM(B6:H6)+L6</f>
        <v>12294</v>
      </c>
      <c r="O6" s="12"/>
    </row>
    <row r="7" spans="1:15" ht="18" x14ac:dyDescent="0.25">
      <c r="A7" s="26" t="s">
        <v>4</v>
      </c>
      <c r="B7" s="13">
        <v>18396</v>
      </c>
      <c r="C7" s="13">
        <v>23268</v>
      </c>
      <c r="D7" s="13">
        <v>3537</v>
      </c>
      <c r="E7" s="13">
        <v>1827</v>
      </c>
      <c r="F7" s="13">
        <v>1239</v>
      </c>
      <c r="G7" s="13">
        <v>1095</v>
      </c>
      <c r="H7" s="13">
        <v>434</v>
      </c>
      <c r="I7" s="13">
        <v>3512</v>
      </c>
      <c r="J7" s="13">
        <v>36</v>
      </c>
      <c r="K7" s="13">
        <v>6</v>
      </c>
      <c r="L7" s="13">
        <f>SUM(I7:K7)</f>
        <v>3554</v>
      </c>
      <c r="M7" s="9">
        <f>SUM(B7:H7)+L7</f>
        <v>53350</v>
      </c>
      <c r="O7" s="12"/>
    </row>
    <row r="8" spans="1:15" ht="18" x14ac:dyDescent="0.25">
      <c r="A8" s="26" t="s">
        <v>5</v>
      </c>
      <c r="B8" s="2">
        <v>5627</v>
      </c>
      <c r="C8" s="2">
        <v>9170</v>
      </c>
      <c r="D8" s="2">
        <v>2076</v>
      </c>
      <c r="E8" s="2">
        <v>541</v>
      </c>
      <c r="F8" s="2">
        <v>659</v>
      </c>
      <c r="G8" s="2">
        <v>307</v>
      </c>
      <c r="H8" s="2">
        <v>176</v>
      </c>
      <c r="I8" s="2">
        <v>1556</v>
      </c>
      <c r="J8" s="2">
        <v>23</v>
      </c>
      <c r="K8" s="2">
        <v>1</v>
      </c>
      <c r="L8" s="2">
        <f>SUM(I8:K8)</f>
        <v>1580</v>
      </c>
      <c r="M8" s="9">
        <f>SUM(B8:H8)+L8</f>
        <v>20136</v>
      </c>
      <c r="O8" s="12"/>
    </row>
    <row r="9" spans="1:15" customFormat="1" ht="18" x14ac:dyDescent="0.25">
      <c r="A9" s="1" t="s">
        <v>6</v>
      </c>
      <c r="B9" s="13">
        <v>7198</v>
      </c>
      <c r="C9" s="13">
        <v>9378</v>
      </c>
      <c r="D9" s="13">
        <v>1989</v>
      </c>
      <c r="E9" s="13">
        <v>558</v>
      </c>
      <c r="F9" s="13">
        <v>455</v>
      </c>
      <c r="G9" s="13">
        <v>421</v>
      </c>
      <c r="H9" s="13">
        <v>142</v>
      </c>
      <c r="I9" s="13">
        <v>1654</v>
      </c>
      <c r="J9" s="13">
        <v>14</v>
      </c>
      <c r="K9" s="13">
        <v>9</v>
      </c>
      <c r="L9" s="13">
        <f t="shared" ref="L9" si="0">SUM(I9:K9)</f>
        <v>1677</v>
      </c>
      <c r="M9" s="9">
        <f t="shared" ref="M9" si="1">SUM(B9:H9)+L9</f>
        <v>21818</v>
      </c>
      <c r="O9" s="35"/>
    </row>
    <row r="10" spans="1:15" ht="18" x14ac:dyDescent="0.25">
      <c r="A10" s="26" t="s">
        <v>7</v>
      </c>
      <c r="B10" s="13">
        <v>10890</v>
      </c>
      <c r="C10" s="13">
        <v>15883</v>
      </c>
      <c r="D10" s="13">
        <v>3285</v>
      </c>
      <c r="E10" s="28">
        <v>1080</v>
      </c>
      <c r="F10" s="13">
        <v>1299</v>
      </c>
      <c r="G10" s="13">
        <v>507</v>
      </c>
      <c r="H10" s="13">
        <v>269</v>
      </c>
      <c r="I10" s="13">
        <v>1908</v>
      </c>
      <c r="J10" s="13">
        <v>40</v>
      </c>
      <c r="K10" s="13">
        <v>8</v>
      </c>
      <c r="L10" s="13">
        <f t="shared" ref="L10:L64" si="2">SUM(I10:K10)</f>
        <v>1956</v>
      </c>
      <c r="M10" s="9">
        <f t="shared" ref="M10:M34" si="3">SUM(B10:H10)+L10</f>
        <v>35169</v>
      </c>
      <c r="O10" s="12"/>
    </row>
    <row r="11" spans="1:15" ht="18" x14ac:dyDescent="0.25">
      <c r="A11" s="26" t="s">
        <v>8</v>
      </c>
      <c r="B11" s="13">
        <v>6092</v>
      </c>
      <c r="C11" s="13">
        <v>12107</v>
      </c>
      <c r="D11" s="13">
        <v>1767</v>
      </c>
      <c r="E11" s="13">
        <v>460</v>
      </c>
      <c r="F11" s="13">
        <v>415</v>
      </c>
      <c r="G11" s="13">
        <v>315</v>
      </c>
      <c r="H11" s="13">
        <v>229</v>
      </c>
      <c r="I11" s="13">
        <v>1950</v>
      </c>
      <c r="J11" s="13">
        <v>0</v>
      </c>
      <c r="K11" s="13">
        <v>0</v>
      </c>
      <c r="L11" s="13">
        <f t="shared" si="2"/>
        <v>1950</v>
      </c>
      <c r="M11" s="9">
        <f t="shared" si="3"/>
        <v>23335</v>
      </c>
      <c r="O11" s="12"/>
    </row>
    <row r="12" spans="1:15" ht="18" x14ac:dyDescent="0.25">
      <c r="A12" s="26" t="s">
        <v>9</v>
      </c>
      <c r="B12" s="2">
        <v>3352</v>
      </c>
      <c r="C12" s="2">
        <v>6288</v>
      </c>
      <c r="D12" s="2">
        <v>847</v>
      </c>
      <c r="E12" s="2">
        <v>358</v>
      </c>
      <c r="F12" s="2">
        <v>290</v>
      </c>
      <c r="G12" s="2">
        <v>330</v>
      </c>
      <c r="H12" s="2">
        <v>160</v>
      </c>
      <c r="I12" s="2">
        <v>633</v>
      </c>
      <c r="J12" s="2">
        <v>8</v>
      </c>
      <c r="K12" s="2">
        <v>2</v>
      </c>
      <c r="L12" s="2">
        <f>SUM(I12:K12)</f>
        <v>643</v>
      </c>
      <c r="M12" s="9">
        <f t="shared" si="3"/>
        <v>12268</v>
      </c>
      <c r="O12" s="12"/>
    </row>
    <row r="13" spans="1:15" ht="18" x14ac:dyDescent="0.25">
      <c r="A13" s="26" t="s">
        <v>10</v>
      </c>
      <c r="B13" s="2">
        <v>7514</v>
      </c>
      <c r="C13" s="2">
        <v>7464</v>
      </c>
      <c r="D13" s="2">
        <v>1476</v>
      </c>
      <c r="E13" s="2">
        <v>728</v>
      </c>
      <c r="F13" s="2">
        <v>739</v>
      </c>
      <c r="G13" s="2">
        <v>392</v>
      </c>
      <c r="H13" s="2">
        <v>169</v>
      </c>
      <c r="I13" s="2">
        <v>1826</v>
      </c>
      <c r="J13" s="2">
        <v>1</v>
      </c>
      <c r="K13" s="2">
        <v>2</v>
      </c>
      <c r="L13" s="2">
        <f>SUM(I13:K13)</f>
        <v>1829</v>
      </c>
      <c r="M13" s="9">
        <f t="shared" si="3"/>
        <v>20311</v>
      </c>
      <c r="O13" s="12"/>
    </row>
    <row r="14" spans="1:15" ht="18" x14ac:dyDescent="0.25">
      <c r="A14" s="26" t="s">
        <v>11</v>
      </c>
      <c r="B14" s="13">
        <v>7699</v>
      </c>
      <c r="C14" s="13">
        <v>7965</v>
      </c>
      <c r="D14" s="13">
        <v>1905</v>
      </c>
      <c r="E14" s="13">
        <v>1062</v>
      </c>
      <c r="F14" s="13">
        <v>888</v>
      </c>
      <c r="G14" s="13">
        <v>632</v>
      </c>
      <c r="H14" s="13">
        <v>125</v>
      </c>
      <c r="I14" s="13">
        <v>984</v>
      </c>
      <c r="J14" s="13">
        <v>12</v>
      </c>
      <c r="K14" s="13">
        <v>7</v>
      </c>
      <c r="L14" s="13">
        <f>SUM(I14:K14)</f>
        <v>1003</v>
      </c>
      <c r="M14" s="9">
        <f t="shared" si="3"/>
        <v>21279</v>
      </c>
    </row>
    <row r="15" spans="1:15" ht="18" x14ac:dyDescent="0.25">
      <c r="A15" s="26" t="s">
        <v>12</v>
      </c>
      <c r="B15" s="2">
        <v>3901</v>
      </c>
      <c r="C15" s="2">
        <v>5484</v>
      </c>
      <c r="D15" s="2">
        <v>943</v>
      </c>
      <c r="E15" s="2">
        <v>371</v>
      </c>
      <c r="F15" s="2">
        <v>302</v>
      </c>
      <c r="G15" s="2">
        <v>314</v>
      </c>
      <c r="H15" s="2">
        <v>108</v>
      </c>
      <c r="I15" s="2">
        <v>554</v>
      </c>
      <c r="J15" s="2">
        <v>4</v>
      </c>
      <c r="K15" s="2">
        <v>2</v>
      </c>
      <c r="L15" s="2">
        <f t="shared" si="2"/>
        <v>560</v>
      </c>
      <c r="M15" s="9">
        <f t="shared" si="3"/>
        <v>11983</v>
      </c>
    </row>
    <row r="16" spans="1:15" ht="18" x14ac:dyDescent="0.25">
      <c r="A16" s="26" t="s">
        <v>13</v>
      </c>
      <c r="B16" s="13">
        <v>3654</v>
      </c>
      <c r="C16" s="13">
        <v>6367</v>
      </c>
      <c r="D16" s="13">
        <v>1044</v>
      </c>
      <c r="E16" s="13">
        <v>459</v>
      </c>
      <c r="F16" s="13">
        <v>306</v>
      </c>
      <c r="G16" s="13">
        <v>334</v>
      </c>
      <c r="H16" s="13">
        <v>113</v>
      </c>
      <c r="I16" s="13">
        <v>768</v>
      </c>
      <c r="J16" s="13">
        <v>4</v>
      </c>
      <c r="K16" s="13">
        <v>3</v>
      </c>
      <c r="L16" s="13">
        <f t="shared" si="2"/>
        <v>775</v>
      </c>
      <c r="M16" s="9">
        <f t="shared" si="3"/>
        <v>13052</v>
      </c>
    </row>
    <row r="17" spans="1:13" customFormat="1" ht="18" x14ac:dyDescent="0.25">
      <c r="A17" s="1" t="s">
        <v>14</v>
      </c>
      <c r="B17" s="13">
        <v>31128</v>
      </c>
      <c r="C17" s="13">
        <v>28104</v>
      </c>
      <c r="D17" s="13">
        <v>7486</v>
      </c>
      <c r="E17" s="13">
        <v>3242</v>
      </c>
      <c r="F17" s="13">
        <v>2376</v>
      </c>
      <c r="G17" s="13">
        <v>1442</v>
      </c>
      <c r="H17" s="13">
        <v>632</v>
      </c>
      <c r="I17" s="13">
        <v>3303</v>
      </c>
      <c r="J17" s="13">
        <v>5</v>
      </c>
      <c r="K17" s="13">
        <v>20</v>
      </c>
      <c r="L17" s="13">
        <f t="shared" ref="L17:L18" si="4">SUM(I17:K17)</f>
        <v>3328</v>
      </c>
      <c r="M17" s="9">
        <f t="shared" ref="M17" si="5">SUM(B17:H17)+L17</f>
        <v>77738</v>
      </c>
    </row>
    <row r="18" spans="1:13" customFormat="1" ht="18" x14ac:dyDescent="0.25">
      <c r="A18" s="1" t="s">
        <v>15</v>
      </c>
      <c r="B18" s="13">
        <v>99863</v>
      </c>
      <c r="C18" s="13">
        <v>76894</v>
      </c>
      <c r="D18" s="13">
        <v>26608</v>
      </c>
      <c r="E18" s="13">
        <v>10172</v>
      </c>
      <c r="F18" s="13">
        <v>9701</v>
      </c>
      <c r="G18" s="13">
        <v>4383</v>
      </c>
      <c r="H18" s="13">
        <v>1605</v>
      </c>
      <c r="I18" s="13">
        <v>16822</v>
      </c>
      <c r="J18" s="13">
        <v>0</v>
      </c>
      <c r="K18" s="13">
        <v>0</v>
      </c>
      <c r="L18" s="13">
        <f t="shared" si="4"/>
        <v>16822</v>
      </c>
      <c r="M18" s="9">
        <f t="shared" ref="M18" si="6">SUM(B18:H18)+L18</f>
        <v>246048</v>
      </c>
    </row>
    <row r="19" spans="1:13" ht="18" x14ac:dyDescent="0.25">
      <c r="A19" s="26" t="s">
        <v>16</v>
      </c>
      <c r="B19" s="13">
        <v>3623</v>
      </c>
      <c r="C19" s="13">
        <v>4690</v>
      </c>
      <c r="D19" s="13">
        <v>605</v>
      </c>
      <c r="E19" s="13">
        <v>323</v>
      </c>
      <c r="F19" s="13">
        <v>326</v>
      </c>
      <c r="G19" s="13">
        <v>322</v>
      </c>
      <c r="H19" s="13">
        <v>104</v>
      </c>
      <c r="I19" s="13">
        <v>1483</v>
      </c>
      <c r="J19" s="13">
        <v>0</v>
      </c>
      <c r="K19" s="13">
        <v>3</v>
      </c>
      <c r="L19" s="13">
        <f t="shared" si="2"/>
        <v>1486</v>
      </c>
      <c r="M19" s="9">
        <f t="shared" si="3"/>
        <v>11479</v>
      </c>
    </row>
    <row r="20" spans="1:13" ht="18" x14ac:dyDescent="0.25">
      <c r="A20" s="26" t="s">
        <v>17</v>
      </c>
      <c r="B20" s="2">
        <v>3934</v>
      </c>
      <c r="C20" s="2">
        <v>4322</v>
      </c>
      <c r="D20" s="2">
        <v>600</v>
      </c>
      <c r="E20" s="2">
        <v>297</v>
      </c>
      <c r="F20" s="2">
        <v>297</v>
      </c>
      <c r="G20" s="2">
        <v>240</v>
      </c>
      <c r="H20" s="2">
        <v>72</v>
      </c>
      <c r="I20" s="2">
        <v>1010</v>
      </c>
      <c r="J20" s="2">
        <v>6</v>
      </c>
      <c r="K20" s="2">
        <v>1</v>
      </c>
      <c r="L20" s="2">
        <f t="shared" si="2"/>
        <v>1017</v>
      </c>
      <c r="M20" s="9">
        <f t="shared" si="3"/>
        <v>10779</v>
      </c>
    </row>
    <row r="21" spans="1:13" ht="18" x14ac:dyDescent="0.25">
      <c r="A21" s="26" t="s">
        <v>18</v>
      </c>
      <c r="B21" s="2">
        <v>3968</v>
      </c>
      <c r="C21" s="2">
        <v>6860</v>
      </c>
      <c r="D21" s="2">
        <v>1223</v>
      </c>
      <c r="E21" s="2">
        <v>368</v>
      </c>
      <c r="F21" s="2">
        <v>289</v>
      </c>
      <c r="G21" s="2">
        <v>210</v>
      </c>
      <c r="H21" s="2">
        <v>124</v>
      </c>
      <c r="I21" s="2">
        <v>877</v>
      </c>
      <c r="J21" s="2">
        <v>20</v>
      </c>
      <c r="K21" s="2">
        <v>2</v>
      </c>
      <c r="L21" s="2">
        <f t="shared" si="2"/>
        <v>899</v>
      </c>
      <c r="M21" s="9">
        <f t="shared" si="3"/>
        <v>13941</v>
      </c>
    </row>
    <row r="22" spans="1:13" ht="18" x14ac:dyDescent="0.25">
      <c r="A22" s="26" t="s">
        <v>19</v>
      </c>
      <c r="B22" s="2">
        <v>3765</v>
      </c>
      <c r="C22" s="2">
        <v>8394</v>
      </c>
      <c r="D22" s="2">
        <v>2184</v>
      </c>
      <c r="E22" s="2">
        <v>387</v>
      </c>
      <c r="F22" s="2">
        <v>420</v>
      </c>
      <c r="G22" s="2">
        <v>198</v>
      </c>
      <c r="H22" s="2">
        <v>256</v>
      </c>
      <c r="I22" s="2">
        <v>918</v>
      </c>
      <c r="J22" s="2">
        <v>9</v>
      </c>
      <c r="K22" s="2">
        <v>2</v>
      </c>
      <c r="L22" s="2">
        <f t="shared" si="2"/>
        <v>929</v>
      </c>
      <c r="M22" s="9">
        <f t="shared" si="3"/>
        <v>16533</v>
      </c>
    </row>
    <row r="23" spans="1:13" ht="18" x14ac:dyDescent="0.25">
      <c r="A23" s="26" t="s">
        <v>20</v>
      </c>
      <c r="B23" s="2">
        <v>4485</v>
      </c>
      <c r="C23" s="2">
        <v>7308</v>
      </c>
      <c r="D23" s="2">
        <v>1632</v>
      </c>
      <c r="E23" s="2">
        <v>561</v>
      </c>
      <c r="F23" s="2">
        <v>498</v>
      </c>
      <c r="G23" s="2">
        <v>337</v>
      </c>
      <c r="H23" s="2">
        <v>122</v>
      </c>
      <c r="I23" s="2">
        <v>994</v>
      </c>
      <c r="J23" s="2">
        <v>5</v>
      </c>
      <c r="K23" s="2">
        <v>4</v>
      </c>
      <c r="L23" s="2">
        <f t="shared" si="2"/>
        <v>1003</v>
      </c>
      <c r="M23" s="9">
        <f t="shared" si="3"/>
        <v>15946</v>
      </c>
    </row>
    <row r="24" spans="1:13" ht="18" x14ac:dyDescent="0.25">
      <c r="A24" s="26" t="s">
        <v>21</v>
      </c>
      <c r="B24" s="2">
        <v>606</v>
      </c>
      <c r="C24" s="2">
        <v>1334</v>
      </c>
      <c r="D24" s="2">
        <v>211</v>
      </c>
      <c r="E24" s="2">
        <v>65</v>
      </c>
      <c r="F24" s="2">
        <v>49</v>
      </c>
      <c r="G24" s="2">
        <v>42</v>
      </c>
      <c r="H24" s="2">
        <v>12</v>
      </c>
      <c r="I24" s="2">
        <v>127</v>
      </c>
      <c r="J24" s="2">
        <v>34</v>
      </c>
      <c r="K24" s="2">
        <v>0</v>
      </c>
      <c r="L24" s="2">
        <f t="shared" si="2"/>
        <v>161</v>
      </c>
      <c r="M24" s="9">
        <f t="shared" si="3"/>
        <v>2480</v>
      </c>
    </row>
    <row r="25" spans="1:13" ht="18" x14ac:dyDescent="0.25">
      <c r="A25" s="26" t="s">
        <v>22</v>
      </c>
      <c r="B25" s="2">
        <v>4014</v>
      </c>
      <c r="C25" s="2">
        <v>7923</v>
      </c>
      <c r="D25" s="2">
        <v>1404</v>
      </c>
      <c r="E25" s="2">
        <v>367</v>
      </c>
      <c r="F25" s="2">
        <v>391</v>
      </c>
      <c r="G25" s="2">
        <v>353</v>
      </c>
      <c r="H25" s="2">
        <v>155</v>
      </c>
      <c r="I25" s="2">
        <v>953</v>
      </c>
      <c r="J25" s="2">
        <v>6</v>
      </c>
      <c r="K25" s="2">
        <v>1</v>
      </c>
      <c r="L25" s="2">
        <f t="shared" si="2"/>
        <v>960</v>
      </c>
      <c r="M25" s="9">
        <f t="shared" si="3"/>
        <v>15567</v>
      </c>
    </row>
    <row r="26" spans="1:13" ht="18" x14ac:dyDescent="0.25">
      <c r="A26" s="26" t="s">
        <v>23</v>
      </c>
      <c r="B26" s="2">
        <v>7776</v>
      </c>
      <c r="C26" s="2">
        <v>12064</v>
      </c>
      <c r="D26" s="2">
        <v>1736</v>
      </c>
      <c r="E26" s="2">
        <v>602</v>
      </c>
      <c r="F26" s="2">
        <v>593</v>
      </c>
      <c r="G26" s="2">
        <v>367</v>
      </c>
      <c r="H26" s="2">
        <v>192</v>
      </c>
      <c r="I26" s="2">
        <v>1712</v>
      </c>
      <c r="J26" s="2">
        <v>0</v>
      </c>
      <c r="K26" s="2">
        <v>2</v>
      </c>
      <c r="L26" s="2">
        <f t="shared" si="2"/>
        <v>1714</v>
      </c>
      <c r="M26" s="9">
        <f t="shared" si="3"/>
        <v>25044</v>
      </c>
    </row>
    <row r="27" spans="1:13" ht="18" x14ac:dyDescent="0.25">
      <c r="A27" s="26" t="s">
        <v>25</v>
      </c>
      <c r="B27" s="2">
        <v>1846</v>
      </c>
      <c r="C27" s="2">
        <v>3544</v>
      </c>
      <c r="D27" s="2">
        <v>647</v>
      </c>
      <c r="E27" s="2">
        <v>165</v>
      </c>
      <c r="F27" s="2">
        <v>140</v>
      </c>
      <c r="G27" s="2">
        <v>143</v>
      </c>
      <c r="H27" s="2">
        <v>42</v>
      </c>
      <c r="I27" s="2">
        <v>474</v>
      </c>
      <c r="J27" s="2">
        <v>4</v>
      </c>
      <c r="K27" s="2">
        <v>4</v>
      </c>
      <c r="L27" s="2">
        <f t="shared" si="2"/>
        <v>482</v>
      </c>
      <c r="M27" s="9">
        <f t="shared" si="3"/>
        <v>7009</v>
      </c>
    </row>
    <row r="28" spans="1:13" ht="18" x14ac:dyDescent="0.25">
      <c r="A28" s="26" t="s">
        <v>26</v>
      </c>
      <c r="B28" s="2">
        <v>4902</v>
      </c>
      <c r="C28" s="2">
        <v>9517</v>
      </c>
      <c r="D28" s="2">
        <v>1877</v>
      </c>
      <c r="E28" s="2">
        <v>512</v>
      </c>
      <c r="F28" s="2">
        <v>378</v>
      </c>
      <c r="G28" s="2">
        <v>343</v>
      </c>
      <c r="H28" s="2">
        <v>161</v>
      </c>
      <c r="I28" s="2">
        <v>1090</v>
      </c>
      <c r="J28" s="2">
        <v>14</v>
      </c>
      <c r="K28" s="2">
        <v>3</v>
      </c>
      <c r="L28" s="2">
        <f t="shared" si="2"/>
        <v>1107</v>
      </c>
      <c r="M28" s="9">
        <f t="shared" si="3"/>
        <v>18797</v>
      </c>
    </row>
    <row r="29" spans="1:13" ht="18" x14ac:dyDescent="0.25">
      <c r="A29" s="26" t="s">
        <v>27</v>
      </c>
      <c r="B29" s="2">
        <v>5721</v>
      </c>
      <c r="C29" s="2">
        <v>8341</v>
      </c>
      <c r="D29" s="2">
        <v>1895</v>
      </c>
      <c r="E29" s="2">
        <v>555</v>
      </c>
      <c r="F29" s="2">
        <v>578</v>
      </c>
      <c r="G29" s="2">
        <v>460</v>
      </c>
      <c r="H29" s="2">
        <v>165</v>
      </c>
      <c r="I29" s="2">
        <v>1048</v>
      </c>
      <c r="J29" s="2">
        <v>1</v>
      </c>
      <c r="K29" s="2">
        <v>7</v>
      </c>
      <c r="L29" s="2">
        <f t="shared" si="2"/>
        <v>1056</v>
      </c>
      <c r="M29" s="9">
        <f t="shared" si="3"/>
        <v>18771</v>
      </c>
    </row>
    <row r="30" spans="1:13" ht="18" x14ac:dyDescent="0.25">
      <c r="A30" s="26" t="s">
        <v>28</v>
      </c>
      <c r="B30" s="2">
        <v>82458</v>
      </c>
      <c r="C30" s="2">
        <v>75178</v>
      </c>
      <c r="D30" s="2">
        <v>20552</v>
      </c>
      <c r="E30" s="2">
        <v>6638</v>
      </c>
      <c r="F30" s="2">
        <v>5831</v>
      </c>
      <c r="G30" s="2">
        <v>4123</v>
      </c>
      <c r="H30" s="2">
        <v>1782</v>
      </c>
      <c r="I30" s="2">
        <v>8854</v>
      </c>
      <c r="J30" s="2">
        <v>311</v>
      </c>
      <c r="K30" s="2">
        <v>38</v>
      </c>
      <c r="L30" s="2">
        <f t="shared" si="2"/>
        <v>9203</v>
      </c>
      <c r="M30" s="9">
        <f t="shared" si="3"/>
        <v>205765</v>
      </c>
    </row>
    <row r="31" spans="1:13" ht="18" x14ac:dyDescent="0.25">
      <c r="A31" s="26" t="s">
        <v>29</v>
      </c>
      <c r="B31" s="2">
        <v>4511</v>
      </c>
      <c r="C31" s="2">
        <v>5376</v>
      </c>
      <c r="D31" s="2">
        <v>1349</v>
      </c>
      <c r="E31" s="2">
        <v>392</v>
      </c>
      <c r="F31" s="2">
        <v>384</v>
      </c>
      <c r="G31" s="2">
        <v>229</v>
      </c>
      <c r="H31" s="2">
        <v>117</v>
      </c>
      <c r="I31" s="2">
        <v>941</v>
      </c>
      <c r="J31" s="2">
        <v>7</v>
      </c>
      <c r="K31" s="2">
        <v>6</v>
      </c>
      <c r="L31" s="2">
        <f t="shared" si="2"/>
        <v>954</v>
      </c>
      <c r="M31" s="9">
        <f t="shared" si="3"/>
        <v>13312</v>
      </c>
    </row>
    <row r="32" spans="1:13" customFormat="1" ht="18" x14ac:dyDescent="0.25">
      <c r="A32" s="1" t="s">
        <v>30</v>
      </c>
      <c r="B32" s="2">
        <v>142111</v>
      </c>
      <c r="C32" s="2">
        <v>131306</v>
      </c>
      <c r="D32" s="2">
        <v>21396</v>
      </c>
      <c r="E32" s="2">
        <v>8528</v>
      </c>
      <c r="F32" s="2">
        <v>6289</v>
      </c>
      <c r="G32" s="2">
        <v>3653</v>
      </c>
      <c r="H32" s="2">
        <v>1372</v>
      </c>
      <c r="I32" s="2">
        <v>11150</v>
      </c>
      <c r="J32" s="2">
        <v>350</v>
      </c>
      <c r="K32" s="2">
        <v>55</v>
      </c>
      <c r="L32" s="2">
        <f t="shared" ref="L32" si="7">SUM(I32:K32)</f>
        <v>11555</v>
      </c>
      <c r="M32" s="9">
        <f t="shared" ref="M32" si="8">SUM(B32:H32)+L32</f>
        <v>326210</v>
      </c>
    </row>
    <row r="33" spans="1:15" ht="18" x14ac:dyDescent="0.25">
      <c r="A33" s="26" t="s">
        <v>32</v>
      </c>
      <c r="B33" s="2">
        <v>18257</v>
      </c>
      <c r="C33" s="2">
        <v>21086</v>
      </c>
      <c r="D33" s="2">
        <v>6456</v>
      </c>
      <c r="E33" s="2">
        <v>1686</v>
      </c>
      <c r="F33" s="2">
        <v>1842</v>
      </c>
      <c r="G33" s="2">
        <v>784</v>
      </c>
      <c r="H33" s="2">
        <v>426</v>
      </c>
      <c r="I33" s="2">
        <v>4569</v>
      </c>
      <c r="J33" s="2">
        <v>26</v>
      </c>
      <c r="K33" s="2">
        <v>8</v>
      </c>
      <c r="L33" s="2">
        <f t="shared" si="2"/>
        <v>4603</v>
      </c>
      <c r="M33" s="9">
        <f t="shared" si="3"/>
        <v>55140</v>
      </c>
    </row>
    <row r="34" spans="1:15" ht="18" x14ac:dyDescent="0.25">
      <c r="A34" s="26" t="s">
        <v>33</v>
      </c>
      <c r="B34" s="2">
        <v>15809</v>
      </c>
      <c r="C34" s="2">
        <v>24035</v>
      </c>
      <c r="D34" s="2">
        <v>4765</v>
      </c>
      <c r="E34" s="2">
        <v>1294</v>
      </c>
      <c r="F34" s="2">
        <v>1515</v>
      </c>
      <c r="G34" s="2">
        <v>1077</v>
      </c>
      <c r="H34" s="2">
        <v>448</v>
      </c>
      <c r="I34" s="2">
        <v>3283</v>
      </c>
      <c r="J34" s="2">
        <v>37</v>
      </c>
      <c r="K34" s="2">
        <v>8</v>
      </c>
      <c r="L34" s="2">
        <f t="shared" si="2"/>
        <v>3328</v>
      </c>
      <c r="M34" s="9">
        <f t="shared" si="3"/>
        <v>52271</v>
      </c>
    </row>
    <row r="35" spans="1:15" customFormat="1" ht="18" x14ac:dyDescent="0.25">
      <c r="A35" s="1" t="s">
        <v>34</v>
      </c>
      <c r="B35" s="2">
        <v>53590</v>
      </c>
      <c r="C35" s="2">
        <v>53540</v>
      </c>
      <c r="D35" s="2">
        <v>12089</v>
      </c>
      <c r="E35" s="2">
        <v>4026</v>
      </c>
      <c r="F35" s="2">
        <v>3875</v>
      </c>
      <c r="G35" s="2">
        <v>3312</v>
      </c>
      <c r="H35" s="2">
        <v>922</v>
      </c>
      <c r="I35" s="2">
        <v>5886</v>
      </c>
      <c r="J35" s="2">
        <v>0</v>
      </c>
      <c r="K35" s="2">
        <v>58</v>
      </c>
      <c r="L35" s="2">
        <f t="shared" ref="L35" si="9">SUM(I35:K35)</f>
        <v>5944</v>
      </c>
      <c r="M35" s="9">
        <f t="shared" ref="M35" si="10">SUM(B35:H35)+L35</f>
        <v>137298</v>
      </c>
    </row>
    <row r="36" spans="1:15" customFormat="1" ht="18" x14ac:dyDescent="0.25">
      <c r="A36" s="1" t="s">
        <v>35</v>
      </c>
      <c r="B36" s="2">
        <v>10330</v>
      </c>
      <c r="C36" s="2">
        <v>14997</v>
      </c>
      <c r="D36" s="2">
        <v>3207</v>
      </c>
      <c r="E36" s="2">
        <v>888</v>
      </c>
      <c r="F36" s="2">
        <v>876</v>
      </c>
      <c r="G36" s="2">
        <v>579</v>
      </c>
      <c r="H36" s="2">
        <v>302</v>
      </c>
      <c r="I36" s="2">
        <v>1634</v>
      </c>
      <c r="J36" s="2">
        <v>22</v>
      </c>
      <c r="K36" s="2">
        <v>9</v>
      </c>
      <c r="L36" s="2">
        <v>1665</v>
      </c>
      <c r="M36" s="9">
        <f>SUM(B36:H36,L36)</f>
        <v>32844</v>
      </c>
    </row>
    <row r="37" spans="1:15" customFormat="1" ht="18" x14ac:dyDescent="0.25">
      <c r="A37" s="1" t="s">
        <v>36</v>
      </c>
      <c r="B37" s="2">
        <v>31912</v>
      </c>
      <c r="C37" s="2">
        <v>31818</v>
      </c>
      <c r="D37" s="2">
        <v>8006</v>
      </c>
      <c r="E37" s="2">
        <v>2834</v>
      </c>
      <c r="F37" s="2">
        <v>6367</v>
      </c>
      <c r="G37" s="2">
        <v>1514</v>
      </c>
      <c r="H37" s="2">
        <v>869</v>
      </c>
      <c r="I37" s="2">
        <v>7806</v>
      </c>
      <c r="J37" s="2">
        <v>0</v>
      </c>
      <c r="K37" s="2">
        <v>21</v>
      </c>
      <c r="L37" s="2">
        <f t="shared" ref="L37" si="11">SUM(I37:K37)</f>
        <v>7827</v>
      </c>
      <c r="M37" s="9">
        <f t="shared" ref="M37" si="12">SUM(B37:H37)+L37</f>
        <v>91147</v>
      </c>
    </row>
    <row r="38" spans="1:15" ht="8.25" customHeight="1" x14ac:dyDescent="0.25">
      <c r="A38" s="29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</row>
    <row r="39" spans="1:15" s="21" customFormat="1" ht="75.75" customHeight="1" x14ac:dyDescent="0.2">
      <c r="A39" s="18" t="s">
        <v>0</v>
      </c>
      <c r="B39" s="19" t="s">
        <v>76</v>
      </c>
      <c r="C39" s="19" t="s">
        <v>81</v>
      </c>
      <c r="D39" s="19" t="s">
        <v>81</v>
      </c>
      <c r="E39" s="19" t="s">
        <v>76</v>
      </c>
      <c r="F39" s="19" t="s">
        <v>76</v>
      </c>
      <c r="G39" s="19" t="s">
        <v>82</v>
      </c>
      <c r="H39" s="19" t="s">
        <v>77</v>
      </c>
      <c r="I39" s="20" t="s">
        <v>68</v>
      </c>
      <c r="J39" s="20" t="s">
        <v>69</v>
      </c>
      <c r="K39" s="20" t="s">
        <v>70</v>
      </c>
      <c r="L39" s="20" t="s">
        <v>71</v>
      </c>
      <c r="M39" s="20" t="s">
        <v>63</v>
      </c>
      <c r="N39" s="12"/>
      <c r="O39" s="12"/>
    </row>
    <row r="40" spans="1:15" s="25" customFormat="1" ht="16.5" customHeight="1" x14ac:dyDescent="0.25">
      <c r="A40" s="22"/>
      <c r="B40" s="23" t="s">
        <v>75</v>
      </c>
      <c r="C40" s="23" t="s">
        <v>72</v>
      </c>
      <c r="D40" s="23" t="s">
        <v>78</v>
      </c>
      <c r="E40" s="23" t="s">
        <v>73</v>
      </c>
      <c r="F40" s="23" t="s">
        <v>79</v>
      </c>
      <c r="G40" s="23" t="s">
        <v>83</v>
      </c>
      <c r="H40" s="23" t="s">
        <v>74</v>
      </c>
      <c r="I40" s="24"/>
      <c r="J40" s="24"/>
      <c r="K40" s="24"/>
      <c r="L40" s="24"/>
      <c r="M40" s="24"/>
    </row>
    <row r="41" spans="1:15" ht="18" x14ac:dyDescent="0.25">
      <c r="A41" s="26" t="s">
        <v>37</v>
      </c>
      <c r="B41" s="2">
        <v>2087</v>
      </c>
      <c r="C41" s="2">
        <v>5085</v>
      </c>
      <c r="D41" s="2">
        <v>1213</v>
      </c>
      <c r="E41" s="2">
        <v>204</v>
      </c>
      <c r="F41" s="2">
        <v>198</v>
      </c>
      <c r="G41" s="2">
        <v>152</v>
      </c>
      <c r="H41" s="2">
        <v>138</v>
      </c>
      <c r="I41" s="2">
        <v>649</v>
      </c>
      <c r="J41" s="2">
        <v>14</v>
      </c>
      <c r="K41" s="2">
        <v>2</v>
      </c>
      <c r="L41" s="2">
        <f>SUM(I41:K41)</f>
        <v>665</v>
      </c>
      <c r="M41" s="9">
        <f>SUM(B41:H41)+L41</f>
        <v>9742</v>
      </c>
    </row>
    <row r="42" spans="1:15" ht="18" x14ac:dyDescent="0.25">
      <c r="A42" s="26" t="s">
        <v>38</v>
      </c>
      <c r="B42" s="13">
        <v>8554</v>
      </c>
      <c r="C42" s="13">
        <v>13820</v>
      </c>
      <c r="D42" s="13">
        <v>2936</v>
      </c>
      <c r="E42" s="13">
        <v>869</v>
      </c>
      <c r="F42" s="13">
        <v>804</v>
      </c>
      <c r="G42" s="13">
        <v>617</v>
      </c>
      <c r="H42" s="13">
        <v>258</v>
      </c>
      <c r="I42" s="13">
        <v>1762</v>
      </c>
      <c r="J42" s="13">
        <v>21</v>
      </c>
      <c r="K42" s="13">
        <v>5</v>
      </c>
      <c r="L42" s="13">
        <f>SUM(I42:K42)</f>
        <v>1788</v>
      </c>
      <c r="M42" s="9">
        <f>SUM(B42:H42)+L42</f>
        <v>29646</v>
      </c>
    </row>
    <row r="43" spans="1:15" ht="18" x14ac:dyDescent="0.25">
      <c r="A43" s="26" t="s">
        <v>39</v>
      </c>
      <c r="B43" s="2">
        <v>5336</v>
      </c>
      <c r="C43" s="2">
        <v>6974</v>
      </c>
      <c r="D43" s="2">
        <v>1284</v>
      </c>
      <c r="E43" s="2">
        <v>729</v>
      </c>
      <c r="F43" s="2">
        <v>502</v>
      </c>
      <c r="G43" s="2">
        <v>507</v>
      </c>
      <c r="H43" s="2">
        <v>144</v>
      </c>
      <c r="I43" s="2">
        <v>984</v>
      </c>
      <c r="J43" s="2">
        <v>1</v>
      </c>
      <c r="K43" s="2">
        <v>1</v>
      </c>
      <c r="L43" s="2">
        <f t="shared" si="2"/>
        <v>986</v>
      </c>
      <c r="M43" s="9">
        <f t="shared" ref="M43:M72" si="13">SUM(B43:H43)+L43</f>
        <v>16462</v>
      </c>
    </row>
    <row r="44" spans="1:15" ht="18" x14ac:dyDescent="0.25">
      <c r="A44" s="26" t="s">
        <v>40</v>
      </c>
      <c r="B44" s="2">
        <v>9989</v>
      </c>
      <c r="C44" s="2">
        <v>10964</v>
      </c>
      <c r="D44" s="2">
        <v>2906</v>
      </c>
      <c r="E44" s="2">
        <v>1188</v>
      </c>
      <c r="F44" s="2">
        <v>944</v>
      </c>
      <c r="G44" s="2">
        <v>384</v>
      </c>
      <c r="H44" s="2">
        <v>194</v>
      </c>
      <c r="I44" s="2">
        <v>1466</v>
      </c>
      <c r="J44" s="2">
        <v>0</v>
      </c>
      <c r="K44" s="2">
        <v>7</v>
      </c>
      <c r="L44" s="2">
        <f t="shared" si="2"/>
        <v>1473</v>
      </c>
      <c r="M44" s="9">
        <f t="shared" si="13"/>
        <v>28042</v>
      </c>
    </row>
    <row r="45" spans="1:15" ht="18" x14ac:dyDescent="0.25">
      <c r="A45" s="26" t="s">
        <v>42</v>
      </c>
      <c r="B45" s="13">
        <v>16663</v>
      </c>
      <c r="C45" s="13">
        <v>17995</v>
      </c>
      <c r="D45" s="13">
        <v>5000</v>
      </c>
      <c r="E45" s="13">
        <v>2156</v>
      </c>
      <c r="F45" s="13">
        <v>2015</v>
      </c>
      <c r="G45" s="13">
        <v>1275</v>
      </c>
      <c r="H45" s="13">
        <v>300</v>
      </c>
      <c r="I45" s="13">
        <v>2398</v>
      </c>
      <c r="J45" s="13">
        <v>0</v>
      </c>
      <c r="K45" s="13">
        <v>0</v>
      </c>
      <c r="L45" s="13">
        <f t="shared" si="2"/>
        <v>2398</v>
      </c>
      <c r="M45" s="9">
        <f t="shared" si="13"/>
        <v>47802</v>
      </c>
    </row>
    <row r="46" spans="1:15" customFormat="1" ht="18" x14ac:dyDescent="0.25">
      <c r="A46" s="1" t="s">
        <v>44</v>
      </c>
      <c r="B46" s="2">
        <v>35785</v>
      </c>
      <c r="C46" s="2">
        <v>24907</v>
      </c>
      <c r="D46" s="2">
        <v>5455</v>
      </c>
      <c r="E46" s="2">
        <v>2498</v>
      </c>
      <c r="F46" s="2">
        <v>1751</v>
      </c>
      <c r="G46" s="2">
        <v>1002</v>
      </c>
      <c r="H46" s="2">
        <v>298</v>
      </c>
      <c r="I46" s="2">
        <v>4160</v>
      </c>
      <c r="J46" s="2">
        <v>32</v>
      </c>
      <c r="K46" s="2">
        <v>29</v>
      </c>
      <c r="L46" s="2">
        <f t="shared" ref="L46" si="14">SUM(I46:K46)</f>
        <v>4221</v>
      </c>
      <c r="M46" s="9">
        <f t="shared" ref="M46" si="15">SUM(B46:H46)+L46</f>
        <v>75917</v>
      </c>
    </row>
    <row r="47" spans="1:15" ht="18" x14ac:dyDescent="0.25">
      <c r="A47" s="26" t="s">
        <v>45</v>
      </c>
      <c r="B47" s="2">
        <v>23058</v>
      </c>
      <c r="C47" s="2">
        <v>30110</v>
      </c>
      <c r="D47" s="2">
        <v>6946</v>
      </c>
      <c r="E47" s="2">
        <v>2293</v>
      </c>
      <c r="F47" s="2">
        <v>2235</v>
      </c>
      <c r="G47" s="2">
        <v>1543</v>
      </c>
      <c r="H47" s="2">
        <v>585</v>
      </c>
      <c r="I47" s="2">
        <v>3006</v>
      </c>
      <c r="J47" s="2">
        <v>11</v>
      </c>
      <c r="K47" s="2">
        <v>19</v>
      </c>
      <c r="L47" s="2">
        <f t="shared" si="2"/>
        <v>3036</v>
      </c>
      <c r="M47" s="9">
        <f t="shared" si="13"/>
        <v>69806</v>
      </c>
    </row>
    <row r="48" spans="1:15" ht="18" x14ac:dyDescent="0.25">
      <c r="A48" s="26" t="s">
        <v>46</v>
      </c>
      <c r="B48" s="13">
        <v>17436</v>
      </c>
      <c r="C48" s="13">
        <v>15599</v>
      </c>
      <c r="D48" s="13">
        <v>4531</v>
      </c>
      <c r="E48" s="13">
        <v>1723</v>
      </c>
      <c r="F48" s="13">
        <v>1819</v>
      </c>
      <c r="G48" s="13">
        <v>1163</v>
      </c>
      <c r="H48" s="13">
        <v>317</v>
      </c>
      <c r="I48" s="13">
        <v>2609</v>
      </c>
      <c r="J48" s="13">
        <v>26</v>
      </c>
      <c r="K48" s="13">
        <v>13</v>
      </c>
      <c r="L48" s="13">
        <f>SUM(I48:K48)</f>
        <v>2648</v>
      </c>
      <c r="M48" s="9">
        <f t="shared" si="13"/>
        <v>45236</v>
      </c>
    </row>
    <row r="49" spans="1:13" ht="18" x14ac:dyDescent="0.25">
      <c r="A49" s="26" t="s">
        <v>47</v>
      </c>
      <c r="B49" s="2">
        <v>2878</v>
      </c>
      <c r="C49" s="2">
        <v>4466</v>
      </c>
      <c r="D49" s="2">
        <v>1274</v>
      </c>
      <c r="E49" s="2">
        <v>368</v>
      </c>
      <c r="F49" s="2">
        <v>328</v>
      </c>
      <c r="G49" s="2">
        <v>242</v>
      </c>
      <c r="H49" s="2">
        <v>88</v>
      </c>
      <c r="I49" s="2">
        <v>392</v>
      </c>
      <c r="J49" s="2">
        <v>6</v>
      </c>
      <c r="K49" s="2">
        <v>1</v>
      </c>
      <c r="L49" s="2">
        <f t="shared" si="2"/>
        <v>399</v>
      </c>
      <c r="M49" s="9">
        <f t="shared" si="13"/>
        <v>10043</v>
      </c>
    </row>
    <row r="50" spans="1:13" s="36" customFormat="1" ht="18" x14ac:dyDescent="0.25">
      <c r="A50" s="37" t="s">
        <v>48</v>
      </c>
      <c r="B50" s="14">
        <v>1471</v>
      </c>
      <c r="C50" s="14">
        <v>2966</v>
      </c>
      <c r="D50" s="14">
        <v>637</v>
      </c>
      <c r="E50" s="14">
        <v>207</v>
      </c>
      <c r="F50" s="14">
        <v>123</v>
      </c>
      <c r="G50" s="14">
        <v>192</v>
      </c>
      <c r="H50" s="14">
        <v>57</v>
      </c>
      <c r="I50" s="14">
        <v>442</v>
      </c>
      <c r="J50" s="14">
        <v>0</v>
      </c>
      <c r="K50" s="14">
        <v>0</v>
      </c>
      <c r="L50" s="14">
        <v>442</v>
      </c>
      <c r="M50" s="15">
        <v>6095</v>
      </c>
    </row>
    <row r="51" spans="1:13" ht="18" x14ac:dyDescent="0.25">
      <c r="A51" s="26" t="s">
        <v>49</v>
      </c>
      <c r="B51" s="13">
        <v>3083</v>
      </c>
      <c r="C51" s="13">
        <v>4206</v>
      </c>
      <c r="D51" s="13">
        <v>672</v>
      </c>
      <c r="E51" s="13">
        <v>290</v>
      </c>
      <c r="F51" s="13">
        <v>241</v>
      </c>
      <c r="G51" s="13">
        <v>227</v>
      </c>
      <c r="H51" s="13">
        <v>97</v>
      </c>
      <c r="I51" s="13">
        <v>508</v>
      </c>
      <c r="J51" s="13">
        <v>3</v>
      </c>
      <c r="K51" s="13">
        <v>4</v>
      </c>
      <c r="L51" s="13">
        <f t="shared" si="2"/>
        <v>515</v>
      </c>
      <c r="M51" s="9">
        <f t="shared" si="13"/>
        <v>9331</v>
      </c>
    </row>
    <row r="52" spans="1:13" ht="18" x14ac:dyDescent="0.25">
      <c r="A52" s="26" t="s">
        <v>50</v>
      </c>
      <c r="B52" s="13">
        <v>9567</v>
      </c>
      <c r="C52" s="13">
        <v>10424</v>
      </c>
      <c r="D52" s="13">
        <v>1640</v>
      </c>
      <c r="E52" s="13">
        <v>747</v>
      </c>
      <c r="F52" s="13">
        <v>616</v>
      </c>
      <c r="G52" s="13">
        <v>588</v>
      </c>
      <c r="H52" s="13">
        <v>178</v>
      </c>
      <c r="I52" s="13">
        <v>2293</v>
      </c>
      <c r="J52" s="13">
        <v>0</v>
      </c>
      <c r="K52" s="13">
        <v>3</v>
      </c>
      <c r="L52" s="13">
        <f t="shared" si="2"/>
        <v>2296</v>
      </c>
      <c r="M52" s="9">
        <f t="shared" si="13"/>
        <v>26056</v>
      </c>
    </row>
    <row r="53" spans="1:13" ht="18" x14ac:dyDescent="0.25">
      <c r="A53" s="26" t="s">
        <v>51</v>
      </c>
      <c r="B53" s="2">
        <v>6018</v>
      </c>
      <c r="C53" s="2">
        <v>16186</v>
      </c>
      <c r="D53" s="2">
        <v>2483</v>
      </c>
      <c r="E53" s="2">
        <v>646</v>
      </c>
      <c r="F53" s="2">
        <v>508</v>
      </c>
      <c r="G53" s="2">
        <v>407</v>
      </c>
      <c r="H53" s="2">
        <v>292</v>
      </c>
      <c r="I53" s="2">
        <v>1904</v>
      </c>
      <c r="J53" s="2">
        <v>16</v>
      </c>
      <c r="K53" s="2">
        <v>7</v>
      </c>
      <c r="L53" s="2">
        <f t="shared" si="2"/>
        <v>1927</v>
      </c>
      <c r="M53" s="9">
        <f t="shared" si="13"/>
        <v>28467</v>
      </c>
    </row>
    <row r="54" spans="1:13" ht="18" x14ac:dyDescent="0.25">
      <c r="A54" s="26" t="s">
        <v>52</v>
      </c>
      <c r="B54" s="2">
        <v>130952</v>
      </c>
      <c r="C54" s="2">
        <v>128395</v>
      </c>
      <c r="D54" s="2">
        <v>33308</v>
      </c>
      <c r="E54" s="2">
        <v>11138</v>
      </c>
      <c r="F54" s="2">
        <v>10090</v>
      </c>
      <c r="G54" s="2">
        <v>4935</v>
      </c>
      <c r="H54" s="2">
        <v>2343</v>
      </c>
      <c r="I54" s="2">
        <v>15624</v>
      </c>
      <c r="J54" s="2">
        <v>334</v>
      </c>
      <c r="K54" s="2">
        <v>40</v>
      </c>
      <c r="L54" s="2">
        <f t="shared" si="2"/>
        <v>15998</v>
      </c>
      <c r="M54" s="9">
        <f t="shared" si="13"/>
        <v>337159</v>
      </c>
    </row>
    <row r="55" spans="1:13" ht="18" x14ac:dyDescent="0.25">
      <c r="A55" s="26" t="s">
        <v>53</v>
      </c>
      <c r="B55" s="2">
        <v>6758</v>
      </c>
      <c r="C55" s="2">
        <v>6730</v>
      </c>
      <c r="D55" s="2">
        <v>1632</v>
      </c>
      <c r="E55" s="2">
        <v>761</v>
      </c>
      <c r="F55" s="2">
        <v>611</v>
      </c>
      <c r="G55" s="2">
        <v>398</v>
      </c>
      <c r="H55" s="2">
        <v>153</v>
      </c>
      <c r="I55" s="2">
        <v>973</v>
      </c>
      <c r="J55" s="2">
        <v>64</v>
      </c>
      <c r="K55" s="2">
        <v>3</v>
      </c>
      <c r="L55" s="2">
        <f t="shared" si="2"/>
        <v>1040</v>
      </c>
      <c r="M55" s="9">
        <f t="shared" si="13"/>
        <v>18083</v>
      </c>
    </row>
    <row r="56" spans="1:13" ht="18" x14ac:dyDescent="0.25">
      <c r="A56" s="26" t="s">
        <v>54</v>
      </c>
      <c r="B56" s="2">
        <v>4654</v>
      </c>
      <c r="C56" s="2">
        <v>6182</v>
      </c>
      <c r="D56" s="2">
        <v>959</v>
      </c>
      <c r="E56" s="2">
        <v>346</v>
      </c>
      <c r="F56" s="2">
        <v>297</v>
      </c>
      <c r="G56" s="2">
        <v>450</v>
      </c>
      <c r="H56" s="2">
        <v>142</v>
      </c>
      <c r="I56" s="2">
        <v>882</v>
      </c>
      <c r="J56" s="2">
        <v>17</v>
      </c>
      <c r="K56" s="2">
        <v>1</v>
      </c>
      <c r="L56" s="2">
        <f t="shared" si="2"/>
        <v>900</v>
      </c>
      <c r="M56" s="9">
        <f t="shared" si="13"/>
        <v>13930</v>
      </c>
    </row>
    <row r="57" spans="1:13" ht="18" x14ac:dyDescent="0.25">
      <c r="A57" s="26" t="s">
        <v>55</v>
      </c>
      <c r="B57" s="13">
        <v>12618</v>
      </c>
      <c r="C57" s="13">
        <v>6564</v>
      </c>
      <c r="D57" s="13">
        <v>1085</v>
      </c>
      <c r="E57" s="13">
        <v>2391</v>
      </c>
      <c r="F57" s="13">
        <v>617</v>
      </c>
      <c r="G57" s="13">
        <v>1704</v>
      </c>
      <c r="H57" s="13">
        <v>210</v>
      </c>
      <c r="I57" s="13">
        <v>1218</v>
      </c>
      <c r="J57" s="13">
        <v>19</v>
      </c>
      <c r="K57" s="13">
        <v>6</v>
      </c>
      <c r="L57" s="13">
        <f t="shared" si="2"/>
        <v>1243</v>
      </c>
      <c r="M57" s="9">
        <f t="shared" si="13"/>
        <v>26432</v>
      </c>
    </row>
    <row r="58" spans="1:13" customFormat="1" ht="18" x14ac:dyDescent="0.25">
      <c r="A58" s="1" t="s">
        <v>56</v>
      </c>
      <c r="B58" s="13">
        <v>21197</v>
      </c>
      <c r="C58" s="13">
        <v>17339</v>
      </c>
      <c r="D58" s="13">
        <v>4643</v>
      </c>
      <c r="E58" s="13">
        <v>4001</v>
      </c>
      <c r="F58" s="13">
        <v>2060</v>
      </c>
      <c r="G58" s="13">
        <v>1875</v>
      </c>
      <c r="H58" s="13">
        <v>448</v>
      </c>
      <c r="I58" s="13">
        <v>2207</v>
      </c>
      <c r="J58" s="13">
        <v>28</v>
      </c>
      <c r="K58" s="13">
        <v>6</v>
      </c>
      <c r="L58" s="13">
        <f t="shared" ref="L58" si="16">SUM(I58:K58)</f>
        <v>2241</v>
      </c>
      <c r="M58" s="9">
        <f t="shared" ref="M58" si="17">SUM(B58:H58)+L58</f>
        <v>53804</v>
      </c>
    </row>
    <row r="59" spans="1:13" ht="18" x14ac:dyDescent="0.25">
      <c r="A59" s="26" t="s">
        <v>57</v>
      </c>
      <c r="B59" s="2">
        <v>5798</v>
      </c>
      <c r="C59" s="2">
        <v>9085</v>
      </c>
      <c r="D59" s="2">
        <v>1597</v>
      </c>
      <c r="E59" s="2">
        <v>497</v>
      </c>
      <c r="F59" s="2">
        <v>578</v>
      </c>
      <c r="G59" s="2">
        <v>644</v>
      </c>
      <c r="H59" s="2">
        <v>147</v>
      </c>
      <c r="I59" s="2">
        <v>1313</v>
      </c>
      <c r="J59" s="2">
        <v>1</v>
      </c>
      <c r="K59" s="2">
        <v>4</v>
      </c>
      <c r="L59" s="2">
        <f t="shared" si="2"/>
        <v>1318</v>
      </c>
      <c r="M59" s="9">
        <f t="shared" si="13"/>
        <v>19664</v>
      </c>
    </row>
    <row r="60" spans="1:13" ht="18" x14ac:dyDescent="0.25">
      <c r="A60" s="26" t="s">
        <v>58</v>
      </c>
      <c r="B60" s="13">
        <v>4551</v>
      </c>
      <c r="C60" s="13">
        <v>7066</v>
      </c>
      <c r="D60" s="13">
        <v>1517</v>
      </c>
      <c r="E60" s="13">
        <v>499</v>
      </c>
      <c r="F60" s="13">
        <v>482</v>
      </c>
      <c r="G60" s="13">
        <v>476</v>
      </c>
      <c r="H60" s="13">
        <v>139</v>
      </c>
      <c r="I60" s="13">
        <v>866</v>
      </c>
      <c r="J60" s="13">
        <v>0</v>
      </c>
      <c r="K60" s="13">
        <v>2</v>
      </c>
      <c r="L60" s="13">
        <f t="shared" si="2"/>
        <v>868</v>
      </c>
      <c r="M60" s="9">
        <f t="shared" si="13"/>
        <v>15598</v>
      </c>
    </row>
    <row r="61" spans="1:13" ht="18" x14ac:dyDescent="0.25">
      <c r="A61" s="26" t="s">
        <v>59</v>
      </c>
      <c r="B61" s="13">
        <v>6482</v>
      </c>
      <c r="C61" s="13">
        <v>12830</v>
      </c>
      <c r="D61" s="13">
        <v>3198</v>
      </c>
      <c r="E61" s="13">
        <v>655</v>
      </c>
      <c r="F61" s="13">
        <v>556</v>
      </c>
      <c r="G61" s="13">
        <v>438</v>
      </c>
      <c r="H61" s="13">
        <v>264</v>
      </c>
      <c r="I61" s="13">
        <v>1142</v>
      </c>
      <c r="J61" s="13">
        <v>15</v>
      </c>
      <c r="K61" s="13">
        <v>6</v>
      </c>
      <c r="L61" s="13">
        <f t="shared" si="2"/>
        <v>1163</v>
      </c>
      <c r="M61" s="9">
        <f t="shared" si="13"/>
        <v>25586</v>
      </c>
    </row>
    <row r="62" spans="1:13" ht="18" x14ac:dyDescent="0.25">
      <c r="A62" s="26" t="s">
        <v>60</v>
      </c>
      <c r="B62" s="13">
        <v>113878</v>
      </c>
      <c r="C62" s="13">
        <v>72272</v>
      </c>
      <c r="D62" s="13">
        <v>12234</v>
      </c>
      <c r="E62" s="13">
        <v>8792</v>
      </c>
      <c r="F62" s="13">
        <v>4668</v>
      </c>
      <c r="G62" s="13">
        <v>3202</v>
      </c>
      <c r="H62" s="13">
        <v>893</v>
      </c>
      <c r="I62" s="13">
        <v>13414</v>
      </c>
      <c r="J62" s="13">
        <v>0</v>
      </c>
      <c r="K62" s="13">
        <v>34</v>
      </c>
      <c r="L62" s="13">
        <f t="shared" si="2"/>
        <v>13448</v>
      </c>
      <c r="M62" s="9">
        <f t="shared" si="13"/>
        <v>229387</v>
      </c>
    </row>
    <row r="63" spans="1:13" ht="18" x14ac:dyDescent="0.25">
      <c r="A63" s="26" t="s">
        <v>61</v>
      </c>
      <c r="B63" s="2">
        <v>2412</v>
      </c>
      <c r="C63" s="2">
        <v>6467</v>
      </c>
      <c r="D63" s="2">
        <v>1385</v>
      </c>
      <c r="E63" s="2">
        <v>309</v>
      </c>
      <c r="F63" s="2">
        <v>246</v>
      </c>
      <c r="G63" s="2">
        <v>130</v>
      </c>
      <c r="H63" s="2">
        <v>81</v>
      </c>
      <c r="I63" s="2">
        <v>672</v>
      </c>
      <c r="J63" s="2">
        <v>2</v>
      </c>
      <c r="K63" s="2">
        <v>0</v>
      </c>
      <c r="L63" s="2">
        <f t="shared" si="2"/>
        <v>674</v>
      </c>
      <c r="M63" s="9">
        <f t="shared" si="13"/>
        <v>11704</v>
      </c>
    </row>
    <row r="64" spans="1:13" ht="18.75" thickBot="1" x14ac:dyDescent="0.3">
      <c r="A64" s="30" t="s">
        <v>62</v>
      </c>
      <c r="B64" s="3">
        <v>1880</v>
      </c>
      <c r="C64" s="3">
        <v>3275</v>
      </c>
      <c r="D64" s="3">
        <v>616</v>
      </c>
      <c r="E64" s="3">
        <v>194</v>
      </c>
      <c r="F64" s="3">
        <v>173</v>
      </c>
      <c r="G64" s="3">
        <v>149</v>
      </c>
      <c r="H64" s="3">
        <v>61</v>
      </c>
      <c r="I64" s="3">
        <v>316</v>
      </c>
      <c r="J64" s="3">
        <v>11</v>
      </c>
      <c r="K64" s="3">
        <v>0</v>
      </c>
      <c r="L64" s="2">
        <f t="shared" si="2"/>
        <v>327</v>
      </c>
      <c r="M64" s="10">
        <f t="shared" si="13"/>
        <v>6675</v>
      </c>
    </row>
    <row r="65" spans="1:13" ht="18.75" thickBot="1" x14ac:dyDescent="0.3">
      <c r="A65" s="31" t="s">
        <v>64</v>
      </c>
      <c r="B65" s="4">
        <f>SUM(B5:B64)</f>
        <v>1105070</v>
      </c>
      <c r="C65" s="4">
        <f t="shared" ref="C65:I65" si="18">SUM(C5:C64)</f>
        <v>1114451</v>
      </c>
      <c r="D65" s="4">
        <f t="shared" si="18"/>
        <v>251266</v>
      </c>
      <c r="E65" s="4">
        <f t="shared" si="18"/>
        <v>99816</v>
      </c>
      <c r="F65" s="4">
        <f t="shared" si="18"/>
        <v>85260</v>
      </c>
      <c r="G65" s="4">
        <f t="shared" si="18"/>
        <v>54282</v>
      </c>
      <c r="H65" s="4">
        <f t="shared" si="18"/>
        <v>20396</v>
      </c>
      <c r="I65" s="4">
        <f t="shared" si="18"/>
        <v>156305</v>
      </c>
      <c r="J65" s="4">
        <f>SUM(J5:J64)</f>
        <v>1683</v>
      </c>
      <c r="K65" s="4">
        <f>SUM(K5:K64)</f>
        <v>529</v>
      </c>
      <c r="L65" s="4">
        <f>SUM(L5:L64)</f>
        <v>158517</v>
      </c>
      <c r="M65" s="4">
        <f t="shared" si="13"/>
        <v>2889058</v>
      </c>
    </row>
    <row r="66" spans="1:13" ht="18" x14ac:dyDescent="0.25">
      <c r="A66" s="32" t="s">
        <v>3</v>
      </c>
      <c r="B66" s="2">
        <v>110613</v>
      </c>
      <c r="C66" s="2">
        <v>10671</v>
      </c>
      <c r="D66" s="2">
        <v>2217</v>
      </c>
      <c r="E66" s="2">
        <v>4811</v>
      </c>
      <c r="F66" s="2">
        <v>1851</v>
      </c>
      <c r="G66" s="2">
        <v>3152</v>
      </c>
      <c r="H66" s="2">
        <v>322</v>
      </c>
      <c r="I66" s="2">
        <v>7520</v>
      </c>
      <c r="J66" s="2">
        <v>0</v>
      </c>
      <c r="K66" s="2">
        <v>70</v>
      </c>
      <c r="L66" s="2">
        <f>SUM(I66:K66)</f>
        <v>7590</v>
      </c>
      <c r="M66" s="9">
        <f t="shared" si="13"/>
        <v>141227</v>
      </c>
    </row>
    <row r="67" spans="1:13" ht="18" x14ac:dyDescent="0.25">
      <c r="A67" s="26" t="s">
        <v>24</v>
      </c>
      <c r="B67" s="2">
        <v>205164</v>
      </c>
      <c r="C67" s="2">
        <v>34435</v>
      </c>
      <c r="D67" s="2">
        <v>7099</v>
      </c>
      <c r="E67" s="2">
        <v>26509</v>
      </c>
      <c r="F67" s="2">
        <v>6706</v>
      </c>
      <c r="G67" s="2">
        <v>8719</v>
      </c>
      <c r="H67" s="2">
        <v>1221</v>
      </c>
      <c r="I67" s="2">
        <v>17948</v>
      </c>
      <c r="J67" s="2">
        <v>0</v>
      </c>
      <c r="K67" s="2">
        <v>179</v>
      </c>
      <c r="L67" s="2">
        <f>SUM(I67:K67)</f>
        <v>18127</v>
      </c>
      <c r="M67" s="9">
        <f t="shared" si="13"/>
        <v>307980</v>
      </c>
    </row>
    <row r="68" spans="1:13" ht="18" x14ac:dyDescent="0.25">
      <c r="A68" s="26" t="s">
        <v>31</v>
      </c>
      <c r="B68" s="2">
        <v>172091</v>
      </c>
      <c r="C68" s="2">
        <v>31476</v>
      </c>
      <c r="D68" s="2">
        <v>2969</v>
      </c>
      <c r="E68" s="2">
        <v>24291</v>
      </c>
      <c r="F68" s="2">
        <v>9543</v>
      </c>
      <c r="G68" s="2">
        <v>7954</v>
      </c>
      <c r="H68" s="2">
        <v>1342</v>
      </c>
      <c r="I68" s="2">
        <v>11061</v>
      </c>
      <c r="J68" s="2">
        <v>0</v>
      </c>
      <c r="K68" s="2">
        <v>86</v>
      </c>
      <c r="L68" s="2">
        <f>SUM(I68:K68)</f>
        <v>11147</v>
      </c>
      <c r="M68" s="9">
        <f t="shared" si="13"/>
        <v>260813</v>
      </c>
    </row>
    <row r="69" spans="1:13" ht="18" x14ac:dyDescent="0.25">
      <c r="A69" s="26" t="s">
        <v>41</v>
      </c>
      <c r="B69" s="2">
        <v>161129</v>
      </c>
      <c r="C69" s="2">
        <v>40935</v>
      </c>
      <c r="D69" s="2">
        <v>7982</v>
      </c>
      <c r="E69" s="2">
        <v>10780</v>
      </c>
      <c r="F69" s="2">
        <v>5106</v>
      </c>
      <c r="G69" s="2">
        <v>5701</v>
      </c>
      <c r="H69" s="2">
        <v>1027</v>
      </c>
      <c r="I69" s="2">
        <v>11951</v>
      </c>
      <c r="J69" s="2">
        <v>0</v>
      </c>
      <c r="K69" s="2">
        <v>109</v>
      </c>
      <c r="L69" s="2">
        <f>SUM(I69:K69)</f>
        <v>12060</v>
      </c>
      <c r="M69" s="9">
        <f t="shared" si="13"/>
        <v>244720</v>
      </c>
    </row>
    <row r="70" spans="1:13" ht="18.75" thickBot="1" x14ac:dyDescent="0.3">
      <c r="A70" s="30" t="s">
        <v>43</v>
      </c>
      <c r="B70" s="2">
        <v>35939</v>
      </c>
      <c r="C70" s="2">
        <v>29673</v>
      </c>
      <c r="D70" s="2">
        <v>5816</v>
      </c>
      <c r="E70" s="2">
        <v>2830</v>
      </c>
      <c r="F70" s="2">
        <v>2447</v>
      </c>
      <c r="G70" s="2">
        <v>1005</v>
      </c>
      <c r="H70" s="2">
        <v>438</v>
      </c>
      <c r="I70" s="2">
        <v>2986</v>
      </c>
      <c r="J70" s="2">
        <v>0</v>
      </c>
      <c r="K70" s="2">
        <v>58</v>
      </c>
      <c r="L70" s="2">
        <f>SUM(I70:K70)</f>
        <v>3044</v>
      </c>
      <c r="M70" s="10">
        <f t="shared" si="13"/>
        <v>81192</v>
      </c>
    </row>
    <row r="71" spans="1:13" ht="18.75" thickBot="1" x14ac:dyDescent="0.3">
      <c r="A71" s="31" t="s">
        <v>65</v>
      </c>
      <c r="B71" s="4">
        <f>SUM(B66:B70)</f>
        <v>684936</v>
      </c>
      <c r="C71" s="4">
        <f t="shared" ref="C71:I71" si="19">SUM(C66:C70)</f>
        <v>147190</v>
      </c>
      <c r="D71" s="4">
        <f t="shared" si="19"/>
        <v>26083</v>
      </c>
      <c r="E71" s="4">
        <f t="shared" si="19"/>
        <v>69221</v>
      </c>
      <c r="F71" s="4">
        <f t="shared" si="19"/>
        <v>25653</v>
      </c>
      <c r="G71" s="4">
        <f t="shared" si="19"/>
        <v>26531</v>
      </c>
      <c r="H71" s="4">
        <f t="shared" si="19"/>
        <v>4350</v>
      </c>
      <c r="I71" s="4">
        <f t="shared" si="19"/>
        <v>51466</v>
      </c>
      <c r="J71" s="4">
        <f>SUM(J66:J70)</f>
        <v>0</v>
      </c>
      <c r="K71" s="4">
        <f>SUM(K66:K70)</f>
        <v>502</v>
      </c>
      <c r="L71" s="4">
        <f>SUM(L66:L70)</f>
        <v>51968</v>
      </c>
      <c r="M71" s="4">
        <f t="shared" si="13"/>
        <v>1035932</v>
      </c>
    </row>
    <row r="72" spans="1:13" ht="18.75" thickBot="1" x14ac:dyDescent="0.3">
      <c r="A72" s="33" t="s">
        <v>66</v>
      </c>
      <c r="B72" s="5">
        <f>+B65+B71</f>
        <v>1790006</v>
      </c>
      <c r="C72" s="5">
        <f t="shared" ref="C72:I72" si="20">+C65+C71</f>
        <v>1261641</v>
      </c>
      <c r="D72" s="5">
        <f t="shared" si="20"/>
        <v>277349</v>
      </c>
      <c r="E72" s="5">
        <f t="shared" si="20"/>
        <v>169037</v>
      </c>
      <c r="F72" s="5">
        <f t="shared" si="20"/>
        <v>110913</v>
      </c>
      <c r="G72" s="5">
        <f t="shared" si="20"/>
        <v>80813</v>
      </c>
      <c r="H72" s="5">
        <f t="shared" si="20"/>
        <v>24746</v>
      </c>
      <c r="I72" s="5">
        <f t="shared" si="20"/>
        <v>207771</v>
      </c>
      <c r="J72" s="5">
        <f>+J65+J71</f>
        <v>1683</v>
      </c>
      <c r="K72" s="5">
        <f>+K65+K71</f>
        <v>1031</v>
      </c>
      <c r="L72" s="5">
        <f>+L65+L71</f>
        <v>210485</v>
      </c>
      <c r="M72" s="5">
        <f t="shared" si="13"/>
        <v>3924990</v>
      </c>
    </row>
    <row r="73" spans="1:13" ht="13.5" thickTop="1" x14ac:dyDescent="0.2"/>
    <row r="74" spans="1:13" s="11" customFormat="1" ht="19.5" customHeight="1" x14ac:dyDescent="0.25">
      <c r="A74" s="34" t="s">
        <v>67</v>
      </c>
      <c r="B74" s="7">
        <f>+B72+E72+F72</f>
        <v>2069956</v>
      </c>
      <c r="C74" s="7">
        <f>+C72+D72</f>
        <v>1538990</v>
      </c>
      <c r="D74" s="8"/>
      <c r="E74" s="8"/>
      <c r="F74" s="8"/>
      <c r="G74" s="7">
        <f>+G72</f>
        <v>80813</v>
      </c>
      <c r="H74" s="7">
        <f>+H72</f>
        <v>24746</v>
      </c>
    </row>
  </sheetData>
  <mergeCells count="1">
    <mergeCell ref="A1:N1"/>
  </mergeCells>
  <printOptions horizontalCentered="1"/>
  <pageMargins left="0.5" right="0.5" top="0.25" bottom="0.25" header="0.25" footer="0.25"/>
  <pageSetup paperSize="5" scale="78" orientation="landscape" r:id="rId1"/>
  <headerFooter alignWithMargins="0">
    <oddFooter xml:space="preserve">&amp;RPage &amp;P of &amp;N   </oddFooter>
  </headerFooter>
  <rowBreaks count="1" manualBreakCount="1">
    <brk id="37" max="29" man="1"/>
  </rowBreaks>
  <ignoredErrors>
    <ignoredError sqref="L6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Attorney Gen</vt:lpstr>
    </vt:vector>
  </TitlesOfParts>
  <Company>NYSBOE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pjorczak</dc:creator>
  <cp:lastModifiedBy>elehhardwick</cp:lastModifiedBy>
  <cp:lastPrinted>2015-03-03T20:01:41Z</cp:lastPrinted>
  <dcterms:created xsi:type="dcterms:W3CDTF">2008-10-28T18:22:21Z</dcterms:created>
  <dcterms:modified xsi:type="dcterms:W3CDTF">2015-03-19T16:15:48Z</dcterms:modified>
</cp:coreProperties>
</file>